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ПЭО\Муниципальные программы\МП по Дорогам 15-36\!!!!!!!!внесение изменений 2026-2028\"/>
    </mc:Choice>
  </mc:AlternateContent>
  <bookViews>
    <workbookView xWindow="0" yWindow="0" windowWidth="13635" windowHeight="11940"/>
  </bookViews>
  <sheets>
    <sheet name="Лист1" sheetId="1" r:id="rId1"/>
  </sheets>
  <definedNames>
    <definedName name="_xlnm._FilterDatabase" localSheetId="0" hidden="1">Лист1!$A$9:$AC$426</definedName>
    <definedName name="_xlnm.Print_Titles" localSheetId="0">Лист1!$9:$9</definedName>
    <definedName name="_xlnm.Print_Area" localSheetId="0">Лист1!$B$2:$AA$424</definedName>
  </definedNames>
  <calcPr calcId="152511"/>
</workbook>
</file>

<file path=xl/calcChain.xml><?xml version="1.0" encoding="utf-8"?>
<calcChain xmlns="http://schemas.openxmlformats.org/spreadsheetml/2006/main">
  <c r="O424" i="1" l="1"/>
  <c r="O428" i="1" s="1"/>
  <c r="P424" i="1"/>
  <c r="Q424" i="1"/>
  <c r="Q438" i="1" s="1"/>
  <c r="R424" i="1"/>
  <c r="R438" i="1" s="1"/>
  <c r="S424" i="1"/>
  <c r="S428" i="1" s="1"/>
  <c r="T424" i="1"/>
  <c r="T428" i="1" s="1"/>
  <c r="U424" i="1"/>
  <c r="V424" i="1"/>
  <c r="W424" i="1"/>
  <c r="X424" i="1"/>
  <c r="Y424" i="1"/>
  <c r="Z424" i="1"/>
  <c r="P428" i="1"/>
  <c r="P438" i="1"/>
  <c r="O438" i="1" l="1"/>
  <c r="R428" i="1"/>
  <c r="Q428" i="1"/>
  <c r="AA285" i="1"/>
  <c r="AA301" i="1"/>
  <c r="AA305" i="1"/>
  <c r="AA307" i="1"/>
  <c r="AA309" i="1"/>
  <c r="AA311" i="1"/>
  <c r="AA313" i="1"/>
  <c r="AA315" i="1"/>
  <c r="AA317" i="1"/>
  <c r="AA319" i="1"/>
  <c r="AA321" i="1"/>
  <c r="AA323" i="1"/>
  <c r="AA325" i="1"/>
  <c r="AA327" i="1"/>
  <c r="AA329" i="1"/>
  <c r="AA331" i="1"/>
  <c r="AA333" i="1"/>
  <c r="AA335" i="1"/>
  <c r="AA337" i="1"/>
  <c r="AA339" i="1"/>
  <c r="AA341" i="1"/>
  <c r="AA343" i="1"/>
  <c r="AA345" i="1"/>
  <c r="AA347" i="1"/>
  <c r="AA349" i="1"/>
  <c r="AA351" i="1"/>
  <c r="AA353" i="1"/>
  <c r="AA355" i="1"/>
  <c r="AA357" i="1"/>
  <c r="AA359" i="1"/>
  <c r="AA361" i="1"/>
  <c r="AA363" i="1"/>
  <c r="AA365" i="1"/>
  <c r="AA367" i="1"/>
  <c r="AA369" i="1"/>
  <c r="AA371" i="1"/>
  <c r="AA373" i="1"/>
  <c r="AA375" i="1"/>
  <c r="AA377" i="1"/>
  <c r="AA379" i="1"/>
  <c r="AA381" i="1"/>
  <c r="AA383" i="1"/>
  <c r="AA385" i="1"/>
  <c r="AA387" i="1"/>
  <c r="AA389" i="1"/>
  <c r="AA391" i="1"/>
  <c r="AA393" i="1"/>
  <c r="AA395" i="1"/>
  <c r="AA397" i="1"/>
  <c r="AA399" i="1"/>
  <c r="AA401" i="1"/>
  <c r="AA403" i="1"/>
  <c r="AA405" i="1"/>
  <c r="AA407" i="1"/>
  <c r="AA409" i="1"/>
  <c r="AA411" i="1"/>
  <c r="AA413" i="1"/>
  <c r="AA415" i="1"/>
  <c r="AA419" i="1"/>
  <c r="AA417" i="1"/>
  <c r="AA422" i="1"/>
  <c r="AA423" i="1"/>
  <c r="AA145" i="1"/>
  <c r="AA143" i="1"/>
  <c r="AA141" i="1"/>
  <c r="AA139" i="1"/>
  <c r="AA137" i="1"/>
  <c r="AA135" i="1"/>
  <c r="AA133" i="1"/>
  <c r="AA131" i="1"/>
  <c r="AA129" i="1"/>
  <c r="AA125" i="1"/>
  <c r="AA123" i="1"/>
  <c r="AA121" i="1"/>
  <c r="AA119" i="1"/>
  <c r="AA117" i="1"/>
  <c r="AA115" i="1"/>
  <c r="AA113" i="1"/>
  <c r="AA111" i="1"/>
  <c r="AA109" i="1"/>
  <c r="AA107" i="1"/>
  <c r="AA105" i="1"/>
  <c r="AA103" i="1"/>
  <c r="AA101" i="1"/>
  <c r="AA99" i="1"/>
  <c r="AA97" i="1"/>
  <c r="AA95" i="1"/>
  <c r="AA93" i="1"/>
  <c r="AA91" i="1"/>
  <c r="AA89" i="1"/>
  <c r="AA87" i="1"/>
  <c r="AA85" i="1"/>
  <c r="AA83" i="1"/>
  <c r="AA81" i="1"/>
  <c r="AA79" i="1"/>
  <c r="AA77" i="1"/>
  <c r="AA75" i="1"/>
  <c r="AA74" i="1"/>
  <c r="AA73" i="1"/>
  <c r="AA72" i="1"/>
  <c r="AA71" i="1"/>
  <c r="AA69" i="1"/>
  <c r="AA67" i="1"/>
  <c r="AA65" i="1"/>
  <c r="AA63" i="1"/>
  <c r="AA61" i="1"/>
  <c r="AA59" i="1"/>
  <c r="AA57" i="1"/>
  <c r="AA55" i="1"/>
  <c r="AA53" i="1"/>
  <c r="AA51" i="1"/>
  <c r="AA49" i="1"/>
  <c r="AA47" i="1"/>
  <c r="AA46" i="1"/>
  <c r="AA44" i="1"/>
  <c r="AA43" i="1"/>
  <c r="AA41" i="1"/>
  <c r="AA40" i="1"/>
  <c r="AA38" i="1"/>
  <c r="AA36" i="1"/>
  <c r="AA35" i="1"/>
  <c r="AA33" i="1"/>
  <c r="AA31" i="1"/>
  <c r="AA29" i="1"/>
  <c r="AA27" i="1"/>
  <c r="AA25" i="1"/>
  <c r="AA23" i="1"/>
  <c r="AA22" i="1"/>
  <c r="AA21" i="1"/>
  <c r="AA20" i="1"/>
  <c r="AA18" i="1"/>
  <c r="AA16" i="1"/>
  <c r="AA14" i="1"/>
  <c r="AA12" i="1"/>
  <c r="AA10" i="1"/>
  <c r="AA421" i="1" l="1"/>
  <c r="AC419" i="1" l="1"/>
  <c r="AC417" i="1"/>
  <c r="AC415" i="1"/>
  <c r="AC413" i="1"/>
  <c r="AC411" i="1"/>
  <c r="AC409" i="1"/>
  <c r="AC407" i="1"/>
  <c r="AC405" i="1"/>
  <c r="AC403" i="1" l="1"/>
  <c r="AA303" i="1" l="1"/>
  <c r="AA295" i="1"/>
  <c r="AA297" i="1"/>
  <c r="AA299" i="1"/>
  <c r="AA287" i="1"/>
  <c r="AA289" i="1"/>
  <c r="AA291" i="1"/>
  <c r="AA293" i="1"/>
  <c r="AA277" i="1"/>
  <c r="AA279" i="1"/>
  <c r="AA281" i="1"/>
  <c r="AA283" i="1"/>
  <c r="AA267" i="1"/>
  <c r="AA269" i="1"/>
  <c r="AA271" i="1"/>
  <c r="AA273" i="1"/>
  <c r="AA275" i="1"/>
  <c r="AA259" i="1"/>
  <c r="AA261" i="1"/>
  <c r="AA263" i="1"/>
  <c r="AA265" i="1"/>
  <c r="AA249" i="1"/>
  <c r="AA251" i="1"/>
  <c r="AA253" i="1"/>
  <c r="AA255" i="1"/>
  <c r="AA257" i="1"/>
  <c r="AA243" i="1"/>
  <c r="AA245" i="1"/>
  <c r="AA247" i="1"/>
  <c r="AA235" i="1"/>
  <c r="AA237" i="1"/>
  <c r="AA239" i="1"/>
  <c r="AA241" i="1"/>
  <c r="AA225" i="1"/>
  <c r="AA227" i="1"/>
  <c r="AA229" i="1"/>
  <c r="AA231" i="1"/>
  <c r="AA233" i="1"/>
  <c r="AA217" i="1"/>
  <c r="AA219" i="1"/>
  <c r="AA221" i="1"/>
  <c r="AA223" i="1"/>
  <c r="AA207" i="1"/>
  <c r="AA209" i="1"/>
  <c r="AA211" i="1"/>
  <c r="AA213" i="1"/>
  <c r="AA215" i="1"/>
  <c r="AA201" i="1"/>
  <c r="AA203" i="1"/>
  <c r="AA205" i="1"/>
  <c r="AA195" i="1"/>
  <c r="AA197" i="1"/>
  <c r="AA199" i="1"/>
  <c r="AA189" i="1"/>
  <c r="AA191" i="1"/>
  <c r="AA193" i="1"/>
  <c r="AA181" i="1"/>
  <c r="AA183" i="1"/>
  <c r="AA185" i="1"/>
  <c r="AA187" i="1"/>
  <c r="AA175" i="1"/>
  <c r="AA177" i="1"/>
  <c r="AA179" i="1"/>
  <c r="AA173" i="1"/>
  <c r="AA169" i="1"/>
  <c r="AA171" i="1"/>
  <c r="AA159" i="1"/>
  <c r="AA161" i="1"/>
  <c r="AA163" i="1"/>
  <c r="AA165" i="1"/>
  <c r="AA167" i="1"/>
  <c r="AA155" i="1"/>
  <c r="AA157" i="1"/>
  <c r="AA153" i="1"/>
  <c r="AA152" i="1"/>
  <c r="AA151" i="1"/>
  <c r="AA147" i="1"/>
  <c r="AA149" i="1"/>
  <c r="AA127" i="1"/>
  <c r="AA42" i="1"/>
  <c r="AA424" i="1" l="1"/>
  <c r="AA426" i="1"/>
  <c r="AC401" i="1"/>
  <c r="AC399" i="1"/>
  <c r="AC397" i="1"/>
  <c r="AC395" i="1"/>
  <c r="AC393" i="1"/>
  <c r="AC391" i="1"/>
  <c r="AC389" i="1"/>
  <c r="AC387" i="1"/>
  <c r="AC385" i="1"/>
  <c r="AC383" i="1"/>
  <c r="AC381" i="1"/>
  <c r="AC379" i="1"/>
  <c r="AC377" i="1"/>
  <c r="AC375" i="1"/>
  <c r="AA439" i="1" l="1"/>
  <c r="AB345" i="1"/>
  <c r="AB341" i="1"/>
  <c r="AB147" i="1"/>
  <c r="AB333" i="1"/>
  <c r="AB331" i="1"/>
  <c r="AB323" i="1"/>
  <c r="I424" i="1" l="1"/>
  <c r="M424" i="1" l="1"/>
  <c r="N424" i="1" l="1"/>
  <c r="N435" i="1" l="1"/>
  <c r="N433" i="1" l="1"/>
  <c r="N428" i="1" l="1"/>
  <c r="M428" i="1"/>
  <c r="L424" i="1"/>
  <c r="L428" i="1" s="1"/>
  <c r="I428" i="1"/>
  <c r="AC421" i="1"/>
  <c r="E424" i="1"/>
  <c r="J424" i="1"/>
  <c r="J428" i="1" s="1"/>
  <c r="F424" i="1"/>
  <c r="F428" i="1" s="1"/>
  <c r="G424" i="1"/>
  <c r="G428" i="1" s="1"/>
  <c r="H424" i="1"/>
  <c r="H428" i="1" s="1"/>
  <c r="K424" i="1"/>
  <c r="K428" i="1" s="1"/>
  <c r="AC365" i="1"/>
  <c r="AC367" i="1"/>
  <c r="AC369" i="1"/>
  <c r="AC371" i="1"/>
  <c r="AC373" i="1"/>
  <c r="AC363" i="1"/>
  <c r="AC351" i="1"/>
  <c r="AC353" i="1"/>
  <c r="AC355" i="1"/>
  <c r="AC357" i="1"/>
  <c r="AC359" i="1"/>
  <c r="AC361" i="1"/>
  <c r="AC337" i="1"/>
  <c r="AC339" i="1"/>
  <c r="AC341" i="1"/>
  <c r="AC343" i="1"/>
  <c r="AC345" i="1"/>
  <c r="AC347" i="1"/>
  <c r="AC349" i="1"/>
  <c r="AC313" i="1"/>
  <c r="AC315" i="1"/>
  <c r="AC317" i="1"/>
  <c r="AC319" i="1"/>
  <c r="AC321" i="1"/>
  <c r="AC323" i="1"/>
  <c r="AC325" i="1"/>
  <c r="AC327" i="1"/>
  <c r="AC329" i="1"/>
  <c r="AC331" i="1"/>
  <c r="AC333" i="1"/>
  <c r="AC335" i="1"/>
  <c r="AC291" i="1"/>
  <c r="AC293" i="1"/>
  <c r="AC295" i="1"/>
  <c r="AC297" i="1"/>
  <c r="AC299" i="1"/>
  <c r="AC301" i="1"/>
  <c r="AC303" i="1"/>
  <c r="AC305" i="1"/>
  <c r="AC307" i="1"/>
  <c r="AC309" i="1"/>
  <c r="AC311" i="1"/>
  <c r="AC275" i="1"/>
  <c r="AC277" i="1"/>
  <c r="AC279" i="1"/>
  <c r="AC281" i="1"/>
  <c r="AC283" i="1"/>
  <c r="AC285" i="1"/>
  <c r="AC287" i="1"/>
  <c r="AC289" i="1"/>
  <c r="AC263" i="1"/>
  <c r="AC265" i="1"/>
  <c r="AC267" i="1"/>
  <c r="AC269" i="1"/>
  <c r="AC271" i="1"/>
  <c r="AC273" i="1"/>
  <c r="AC253" i="1"/>
  <c r="AC255" i="1"/>
  <c r="AC257" i="1"/>
  <c r="AC259" i="1"/>
  <c r="AC261" i="1"/>
  <c r="AC239" i="1"/>
  <c r="AC241" i="1"/>
  <c r="AC243" i="1"/>
  <c r="AC245" i="1"/>
  <c r="AC247" i="1"/>
  <c r="AC249" i="1"/>
  <c r="AC251" i="1"/>
  <c r="AC225" i="1"/>
  <c r="AC227" i="1"/>
  <c r="AC229" i="1"/>
  <c r="AC231" i="1"/>
  <c r="AC233" i="1"/>
  <c r="AC235" i="1"/>
  <c r="AC237" i="1"/>
  <c r="AC211" i="1"/>
  <c r="AC213" i="1"/>
  <c r="AC215" i="1"/>
  <c r="AC217" i="1"/>
  <c r="AC219" i="1"/>
  <c r="AC221" i="1"/>
  <c r="AC223" i="1"/>
  <c r="AC199" i="1"/>
  <c r="AC201" i="1"/>
  <c r="AC203" i="1"/>
  <c r="AC205" i="1"/>
  <c r="AC207" i="1"/>
  <c r="AC209" i="1"/>
  <c r="AC187" i="1"/>
  <c r="AC189" i="1"/>
  <c r="AC191" i="1"/>
  <c r="AC193" i="1"/>
  <c r="AC195" i="1"/>
  <c r="AC197" i="1"/>
  <c r="AC173" i="1"/>
  <c r="AC175" i="1"/>
  <c r="AC177" i="1"/>
  <c r="AC179" i="1"/>
  <c r="AC181" i="1"/>
  <c r="AC183" i="1"/>
  <c r="AC185" i="1"/>
  <c r="AC165" i="1"/>
  <c r="AC167" i="1"/>
  <c r="AC169" i="1"/>
  <c r="AC171" i="1"/>
  <c r="AC155" i="1"/>
  <c r="AC157" i="1"/>
  <c r="AC159" i="1"/>
  <c r="AC161" i="1"/>
  <c r="AC163" i="1"/>
  <c r="AC153" i="1"/>
  <c r="AC152" i="1"/>
  <c r="AC151" i="1"/>
  <c r="AC141" i="1"/>
  <c r="AC143" i="1"/>
  <c r="AC145" i="1"/>
  <c r="AC147" i="1"/>
  <c r="AC149" i="1"/>
  <c r="AC119" i="1"/>
  <c r="AC121" i="1"/>
  <c r="AC123" i="1"/>
  <c r="AC125" i="1"/>
  <c r="AC127" i="1"/>
  <c r="AC129" i="1"/>
  <c r="AC131" i="1"/>
  <c r="AC133" i="1"/>
  <c r="AC135" i="1"/>
  <c r="AC137" i="1"/>
  <c r="AC139" i="1"/>
  <c r="AC105" i="1"/>
  <c r="AC107" i="1"/>
  <c r="AC109" i="1"/>
  <c r="AC111" i="1"/>
  <c r="AC113" i="1"/>
  <c r="AC115" i="1"/>
  <c r="AC117" i="1"/>
  <c r="AC91" i="1"/>
  <c r="AC93" i="1"/>
  <c r="AC95" i="1"/>
  <c r="AC97" i="1"/>
  <c r="AC99" i="1"/>
  <c r="AC101" i="1"/>
  <c r="AC103" i="1"/>
  <c r="AC77" i="1"/>
  <c r="AC79" i="1"/>
  <c r="AC81" i="1"/>
  <c r="AC83" i="1"/>
  <c r="AC85" i="1"/>
  <c r="AC87" i="1"/>
  <c r="AC89" i="1"/>
  <c r="AC75" i="1"/>
  <c r="AC72" i="1"/>
  <c r="AC73" i="1"/>
  <c r="AC74" i="1"/>
  <c r="AC71" i="1"/>
  <c r="AC63" i="1"/>
  <c r="AC65" i="1"/>
  <c r="AC67" i="1"/>
  <c r="AC69" i="1"/>
  <c r="AC49" i="1"/>
  <c r="AC51" i="1"/>
  <c r="AC53" i="1"/>
  <c r="AC55" i="1"/>
  <c r="AC57" i="1"/>
  <c r="AC59" i="1"/>
  <c r="AC61" i="1"/>
  <c r="AC47" i="1"/>
  <c r="AC46" i="1"/>
  <c r="AC44" i="1"/>
  <c r="AC42" i="1"/>
  <c r="AC43" i="1"/>
  <c r="AC40" i="1"/>
  <c r="AC38" i="1"/>
  <c r="AC36" i="1"/>
  <c r="AC35" i="1"/>
  <c r="AC25" i="1"/>
  <c r="AC27" i="1"/>
  <c r="AC29" i="1"/>
  <c r="AC31" i="1"/>
  <c r="AC33" i="1"/>
  <c r="AC23" i="1"/>
  <c r="AC21" i="1"/>
  <c r="AC22" i="1"/>
  <c r="AC20" i="1"/>
  <c r="AC12" i="1"/>
  <c r="AC14" i="1"/>
  <c r="AC16" i="1"/>
  <c r="AC18" i="1"/>
  <c r="AC422" i="1" l="1"/>
  <c r="E428" i="1"/>
  <c r="AC10" i="1"/>
  <c r="AA428" i="1" l="1"/>
  <c r="AC424" i="1"/>
</calcChain>
</file>

<file path=xl/sharedStrings.xml><?xml version="1.0" encoding="utf-8"?>
<sst xmlns="http://schemas.openxmlformats.org/spreadsheetml/2006/main" count="639" uniqueCount="233">
  <si>
    <t>Всего:</t>
  </si>
  <si>
    <t>Наименование объекта</t>
  </si>
  <si>
    <t>Этапы реализации объекта</t>
  </si>
  <si>
    <t> </t>
  </si>
  <si>
    <t>Ул.Яблоневая в мкр-не Спутник</t>
  </si>
  <si>
    <t>Ул.Еловая</t>
  </si>
  <si>
    <t>Ул.Калиновая в мкр-не Спутник</t>
  </si>
  <si>
    <t>Ул.Цветы Алтая, п.Плодопитомник</t>
  </si>
  <si>
    <t>Ул.Сибирская, от ул.Научный Городок до ул.Весенней, в п.Научный Городок</t>
  </si>
  <si>
    <t>Ул.Трактовая</t>
  </si>
  <si>
    <t>Ул.Власихинская, 59г/3</t>
  </si>
  <si>
    <t>Южный тракт, 11</t>
  </si>
  <si>
    <t>Ул.Радужная, п.Лесной</t>
  </si>
  <si>
    <t>Ул.Георгия Исакова, от дома №23 до пр‑кта Коммунаров</t>
  </si>
  <si>
    <t>Ул.Чкалова, от пер.Трудового до ул.Промышленной</t>
  </si>
  <si>
    <t>Ул.Западная, 14-я</t>
  </si>
  <si>
    <t>Ул.Изумрудная, от ул.Бирюзовой до ул.Жемчужной, п.Новомихайловка</t>
  </si>
  <si>
    <t>Ул.Мурманская, от дома №46 до ул.Центральной, п.Центральный</t>
  </si>
  <si>
    <t>Ул.Клубничная, от ул.Алмазной до ул.Арбатской, п.Казенная Заимка</t>
  </si>
  <si>
    <t>Ул.Строителей, от дома №9 до дома №31, пр-д от ул.Целинной до ул.Тополиной, в п.Центральный</t>
  </si>
  <si>
    <t>Ул.Спортивная, от дома №1 до дома №1е, с.Власиха</t>
  </si>
  <si>
    <t>Ул.Яблочная, от ул.Кольцевой до дома №17 по ул.Яблочной, п.Казенная Заимка</t>
  </si>
  <si>
    <t>Ул.Московская, от ул.Российской до ул.Августовской, в мкр-не Авиатор</t>
  </si>
  <si>
    <t>Ул.Березовая Роща, п.Пригородный</t>
  </si>
  <si>
    <t>Ул.Российская, от ул.Московской до ул.Дружбы, в мкр-не Авиатор</t>
  </si>
  <si>
    <t>Ул.Алтайская, от ул.Театральной до ул.Российской, в мкр-не Авиатор</t>
  </si>
  <si>
    <t>Южный тракт (ТП-473, ТП-1191)</t>
  </si>
  <si>
    <t>Ул.Опытная Станция в с.Лебяжье</t>
  </si>
  <si>
    <t>Ул.Понтонный Мост</t>
  </si>
  <si>
    <t>Ул.Островского, от дома №80б до дома №114</t>
  </si>
  <si>
    <t>Ул.Августовская, от ул.Театральной до пер.Липового, в мкр-не Авиатор</t>
  </si>
  <si>
    <t>Ул.Тверская, от ул.Августовской до ул.Смоленской, в мкр-не Авиатор</t>
  </si>
  <si>
    <t>Ул.Зеркальная, от ул.Августовской до ул.Смоленской, в мкр-не Авиатор</t>
  </si>
  <si>
    <t>Ул.Августовская, от ул.Театральной до ул.Московской, в мкр-не Авиатор</t>
  </si>
  <si>
    <t>Ул.Московская, от ул.Августовской до пер.Проходного, в мкр-не Авиатор</t>
  </si>
  <si>
    <t>Ул.Российская, от ул.Московской до ул.Малиновой 1-й, в мкр-не Авиатор</t>
  </si>
  <si>
    <t>Ул.Юбилейная, от ул.Российской до ул.Театральной, в мкр-не Авиатор</t>
  </si>
  <si>
    <t>Ул.Хрустальная, от ул.Кленовой до ул.Дружбы, в мкр-не Авиатор</t>
  </si>
  <si>
    <t>Ул.Красноярская</t>
  </si>
  <si>
    <t>Ул.Молодежная, п.Бельмесево</t>
  </si>
  <si>
    <t>Пер.23-й в п.Лесном</t>
  </si>
  <si>
    <t>Пер.24-й в п.Лесном</t>
  </si>
  <si>
    <t>Ул.Тенистая в п.Лесном</t>
  </si>
  <si>
    <t>Ул.Шаховская в с.Власиха</t>
  </si>
  <si>
    <t>Ул.Партизанская в с.Власиха</t>
  </si>
  <si>
    <t>Автомобильная дорога от ул.Весенней до п.Борзовая Заимка</t>
  </si>
  <si>
    <t>Ул.Транзитная, от ул.Малахова до пр-да Кооперативного 4-го</t>
  </si>
  <si>
    <t>Ул.Бирюзовая в п.Новомихайлов-ка</t>
  </si>
  <si>
    <t>Ул.Панова в с.Лебяжье</t>
  </si>
  <si>
    <t>Ул.Березовая Роща в с.Лебяжье</t>
  </si>
  <si>
    <t>Ул.Зеленая в с.Лебяжье</t>
  </si>
  <si>
    <t>Ул.Просторная, от ул.Антона Петрова до ул.Юрина; ул.Юрина, от ул.Просторной до ул.Геодезической</t>
  </si>
  <si>
    <t>Ул.Червонная, от ул.Антона Петрова до ул.Колесной</t>
  </si>
  <si>
    <t>Ул.Дорожная, от ул.Антона Петрова до ул.Гущина</t>
  </si>
  <si>
    <t>Пр-д Обводной</t>
  </si>
  <si>
    <t>Ул.Меланжевая, от ул.Матросова до ул.Червонной</t>
  </si>
  <si>
    <t>Пр-д Канатный</t>
  </si>
  <si>
    <t>Ул.Заобская</t>
  </si>
  <si>
    <t>Ул.Придорожная в с.Лебяжье</t>
  </si>
  <si>
    <t>Ул.Строительная 2-я, от дома №2 до дома №25</t>
  </si>
  <si>
    <t>Пр-д Южный</t>
  </si>
  <si>
    <t>Ул.Остров Кораблик в п.Ильича</t>
  </si>
  <si>
    <t>Пр-д Рельефный</t>
  </si>
  <si>
    <t>Технологическое присоединение построенных линий наружного освещения</t>
  </si>
  <si>
    <t>ИТОГО по объектам: </t>
  </si>
  <si>
    <t>Разработка проектно-сметной доку-ментации</t>
  </si>
  <si>
    <t>Пр-д от дома №6 по ул.Строителей до ул.Целинной, п.Центральный</t>
  </si>
  <si>
    <t>Пер.Красный, от ул.Малиновой 1-й до ул.Малиновой 3-й, мкр-н Спутник</t>
  </si>
  <si>
    <t>Ул.Кленовая, от ул.Светлой до дома №119 по ул.Кленовой, в мкр-не Авиатор</t>
  </si>
  <si>
    <t>Ул.Новая, от ул.Степ-ной до ул.Озерной, в с.Лебяжье</t>
  </si>
  <si>
    <t>Ул.Мичурина, от ул.Кутузова до дома №33</t>
  </si>
  <si>
    <t>Ул.Курчатова, от ул.Светлой до ул.Ав-густовской, в мкр-не Авиатор</t>
  </si>
  <si>
    <t>Ул.Цветущая, от ул.Са-довое Кольцо до ул.Ар-батской, п.Казенная За-имка</t>
  </si>
  <si>
    <t>Ул.Раздольная, от ул.Лесной до ул.Жда-нова, п.Пригородный</t>
  </si>
  <si>
    <t>Ул.Новосибирская, от ул.Раздольной до ул.Сосновой, п.Приго-родный</t>
  </si>
  <si>
    <t>Ул.Молодежная, от Павловского тракта до дома №34 по ул.Моло-дежной, п.Новомихай-ловка</t>
  </si>
  <si>
    <t>Пер.Липовый, от ул.Августовской до ул.Дружбы, в мкр-не Авиатор</t>
  </si>
  <si>
    <t>Ул.Дружбы, от ул.Те-атральной до ул.Смо-ленской, в мкр-не Ави-атор</t>
  </si>
  <si>
    <t>Ул.Курчатова, от ул.Российской до ул.Светлой, в мкр-не Авиатор</t>
  </si>
  <si>
    <t>Ул.Сахалинская, от ул.Центральной до дома №45 по ул.Са-халинской, в п.Це-нтральном</t>
  </si>
  <si>
    <t>Ул.Кленовая, от ул.Ке-дровой до ул.Светлой, в мкр-не Авиатор</t>
  </si>
  <si>
    <t>Ул.Малиновая 3-я, от ул.Светлой до ул.Смо-ленской, в мкр-не Ави-атор</t>
  </si>
  <si>
    <t>Ул.Мостовая, п.Бель-месево</t>
  </si>
  <si>
    <t>Ул.Шумакова, от пр-да Северного Власихин-ского до пр-да Южного Власихинского</t>
  </si>
  <si>
    <t>Ул.Ковыльная в мкр-не Октябрьский</t>
  </si>
  <si>
    <t>Ул.Парадная, от ул.Ша-ховской до ул.Карель-ской, в мкр-не Октябрь-ский</t>
  </si>
  <si>
    <t>Ул.Берестовая в мкр-не Октябрьский</t>
  </si>
  <si>
    <t>Ул.Карельская в мкр-не Октябрьский</t>
  </si>
  <si>
    <t>Ул.Мозаичная в мкр-не Октябрьский</t>
  </si>
  <si>
    <t>Ул.Онежская в мкр-не Октябрьский</t>
  </si>
  <si>
    <t>Ул.Шоссейная в мкр-не Октябрьский</t>
  </si>
  <si>
    <t>Ул.Кристальная в мкр-не Октябрьский</t>
  </si>
  <si>
    <t>Ул.Инженерная в мкр-не Октябрьский</t>
  </si>
  <si>
    <t>Ул.Славянская в мкр-не Октябрьский</t>
  </si>
  <si>
    <t>б-р Цветной в мкр-не Октябрьский</t>
  </si>
  <si>
    <t>Ул.Беловежская в мкр-не Октябрьский</t>
  </si>
  <si>
    <t>Ул.Троицкая в мкр-не Октябрьский</t>
  </si>
  <si>
    <t>Съезд с Павловского тракта на ул.Малахова в сторону ул.Власи-хинской (ул.Малахова, 136)</t>
  </si>
  <si>
    <t>Ул.Нагорная в п.Ново-михайловка</t>
  </si>
  <si>
    <t>Ул.Рубиновая в п.Но-вомихайловка</t>
  </si>
  <si>
    <t>Пер.Мятежный в мкр-не Октябрьский</t>
  </si>
  <si>
    <t>Пер.Бульварный в мкр-не Октябрьский</t>
  </si>
  <si>
    <t>Ул.Артельная в мкр-не Октябрьский</t>
  </si>
  <si>
    <t>Ул.Независимая в мкр-не Октябрьский</t>
  </si>
  <si>
    <t>Ул.Туманная в мкр-не Октябрьский</t>
  </si>
  <si>
    <t>Ул.Луганская в мкр-не Октябрьский</t>
  </si>
  <si>
    <t>Ул.Талая в мкр-не Октябрьский</t>
  </si>
  <si>
    <t>Ул.Маршрутная в мкр-не Октябрьский</t>
  </si>
  <si>
    <t>Ул.Усадебная в мкр-не Октябрьский</t>
  </si>
  <si>
    <t>Ул.Гранатовая в мкр-не Октябрьский</t>
  </si>
  <si>
    <t>Ул.Изумрудная в п.Но-вомихайловка</t>
  </si>
  <si>
    <t>Ул.Ярных, от улАносо-ва до дома №23 по ул.Ярных</t>
  </si>
  <si>
    <t>Ул.Раздольная в с.Ле-бяжье</t>
  </si>
  <si>
    <t>Ул.Цветочная в с.Ле-бяжье</t>
  </si>
  <si>
    <t>Ул.Рассветная в с.Ле-бяжье</t>
  </si>
  <si>
    <t>Пер.Тепличный в с.Ле-бяжье</t>
  </si>
  <si>
    <t>Ул.Липецкая в п.Цент-ральном</t>
  </si>
  <si>
    <t>Ул.Зоотехническая</t>
  </si>
  <si>
    <t>Лесной тракт и авто-мобильная дорога от Лесного тракта до п.Борзовая Заимка</t>
  </si>
  <si>
    <t>Пер.Ядринцева; от ул.Папанинцев до ул.Партизанской; от ул.Партизанской до ул.Ползунова</t>
  </si>
  <si>
    <t>Ул.Универсальная в мкр-не Октябрьский</t>
  </si>
  <si>
    <t>Ул.Островная, от ул.Матросской до дома №18 по ул.Островной, мкр-н Затон</t>
  </si>
  <si>
    <t>Ул.Ялтинская, от ул.Центральной до дома №33 по ул.Ялтинской, п.Центральный</t>
  </si>
  <si>
    <t>Ул.Тибетская, от ул.Центральной до дома №10 по ул.Тибетской; ул.Питерская, от ул.Центральной до дома №9 по ул.Питерской, п.Центральный</t>
  </si>
  <si>
    <t>Ул.Столичная, от дома №9 до ул.Центральной, п.Центральный</t>
  </si>
  <si>
    <t>Ул.Тальниковская, от ул.Кольцевой до дома №31 по ул.Тальников-ской, п.Казенная Заимка</t>
  </si>
  <si>
    <t>Пр-д от дома №2 по ул.Спортивной до дома №111 по ул.Мамонтова, с.Власиха</t>
  </si>
  <si>
    <t>Ул.Светлая, от ул.Дру-жбы до ул.Августов-ской, в мкр-не Авиатор</t>
  </si>
  <si>
    <t>Ул.Новосибирская, от ул.Нахимова до ул.Со-сновой</t>
  </si>
  <si>
    <t xml:space="preserve">Ул.Светлая, от ул.Кле-новой до ул.Малиновой 4-й, в мкр-не Авиатор </t>
  </si>
  <si>
    <t>Ул.Крутая, от дома №15б до дома №106 по ул.Горской; ул.Горская, от дома №106 до пр-кта Космонавтов</t>
  </si>
  <si>
    <t>Автомобильная дорога от здания №169 по ул.Малахова до здания №169б по ул.Малахова</t>
  </si>
  <si>
    <t>Ул.Папанинцев, от пер.Трудового до дома №2 по ул.Папанинцев</t>
  </si>
  <si>
    <t>Ул.Ореховая 1-я, от ул.Соколиной до дома №4 по ул.Ореховой 1-й, п.Казенная Заимка</t>
  </si>
  <si>
    <t>Ул.Чернышевского, от пр-кта Комсомольского до ул.Промышленной</t>
  </si>
  <si>
    <t>Ул.Закатная в п.Лесном</t>
  </si>
  <si>
    <t>Ул.Брусничная Поляна; ул.Алмазная в п.Но-вомихайловка</t>
  </si>
  <si>
    <t>Изготовление проектной и технической документации</t>
  </si>
  <si>
    <t>Ул.Изумрудная, от дома №12 до ул.Бирюзовой, автомобильная дорога от Павловского тракта до дома №12а по ул.Изумрудной, п.Новомихайловка</t>
  </si>
  <si>
    <t>Проезжая часть вдоль Гоньбинского тракта, от дома №2 по ул.Октября до дома №37 по ул.Березовой, в мкр-не Гоньба</t>
  </si>
  <si>
    <t>Ул.Рождественская, от ул.Парадной до ул.Шоссейной, в мкр-не Октябрьский</t>
  </si>
  <si>
    <t>Ул.Сельская, от ул.Школьной до дома №21 по ул.Сельской, в п.Новомихайловка</t>
  </si>
  <si>
    <t>Ул.Садовая в с.Лебяжье</t>
  </si>
  <si>
    <t>Пр-д от ул.Кутузова до ул.Хвойной в п.Кирова</t>
  </si>
  <si>
    <t>Ул.Бобровская в мкр-не Затон</t>
  </si>
  <si>
    <t xml:space="preserve">СТРОИТЕЛЬСТВО, РЕКОНСТРУКЦИЯ И МОНТАЖ
линий наружного освещения
</t>
  </si>
  <si>
    <t>Ул.Коммерческая, от ул.Малиновой 1-й до ул.Дружбы, в мкр-не Авиатор</t>
  </si>
  <si>
    <t>Б-р Мирный в мкр-не Октябрьский</t>
  </si>
  <si>
    <t xml:space="preserve">Приложение 6
к постановлению 
администрации города 
от __________ №_____
</t>
  </si>
  <si>
    <t>№ п/п</t>
  </si>
  <si>
    <t>Приложение 5
к муниципальной программе 
«Развитие дорожно-транспортной системы города Барнаула»</t>
  </si>
  <si>
    <t xml:space="preserve">Нечетная малая проезжая часть Павловского тракта, от ул.Шумакова до ул.Попова </t>
  </si>
  <si>
    <t>Автомобильная дорога на спуске от ул.Кулагина до ул.Понтонный Мост</t>
  </si>
  <si>
    <t>Ул.Осенняя, от ул.Дружбы до ул.Московской)</t>
  </si>
  <si>
    <t>Ул.Кедровая, от Павловского тракта до ул.Дружбы</t>
  </si>
  <si>
    <t>Ул.Ароматная, от ул.1-Малиновой до ул.Московской</t>
  </si>
  <si>
    <t>Ул.Дружбы, от ул.Московской до ул.Декоративной</t>
  </si>
  <si>
    <t>Ул.Власихинская от шоссе Ленточный Бор до ул.Власихинская, 57а</t>
  </si>
  <si>
    <t>Ул.Малахова, от пр-кта Космонавтов до проезда Заводского 9-го</t>
  </si>
  <si>
    <t>Ул.Проездная, ул.Рощинская</t>
  </si>
  <si>
    <t>Ул.Водопроводная, от дома №132 до ул.Линейной</t>
  </si>
  <si>
    <t>Малая проезжая часть ул.Малахова, от ул.Заринской до ул.Транзитной</t>
  </si>
  <si>
    <t>Ул.Кузнечная, от ул.Гущина до ул.Юрина</t>
  </si>
  <si>
    <t>Автомобильная дорога, от до ма №2 по проезду Инициативному 3-му до дома №2 по ул.Инициативной</t>
  </si>
  <si>
    <t>Пр-д Балтийский 2-й, от ул.Балтийской до пр-да Северного Власихинского</t>
  </si>
  <si>
    <t>Ул.Нагорная 6-ая, от дома №15г/10 до Змениногорского тракта</t>
  </si>
  <si>
    <t>Съезды на развязке Павловский тракт - ул.Малахова</t>
  </si>
  <si>
    <t>Ул.Звездная, от ул.Трактовой до СНТ «Колос»</t>
  </si>
  <si>
    <t>Автомобильная дорога, от ул.Ковыльной вдоль СНТ «Колос» и ДНТ «Березовая роща-1»</t>
  </si>
  <si>
    <t>Ул.Малиновая 1-я, от ул.Московской до ул.Светлой в мкр-не Авиатор</t>
  </si>
  <si>
    <t>Ул.Спортивная, от пр-кта Коммунаров до ул.Кирсараевской</t>
  </si>
  <si>
    <t xml:space="preserve">Достоверность определения сметной стоимости </t>
  </si>
  <si>
    <t>Строитель-ство линии наружного освещения</t>
  </si>
  <si>
    <t>Устройство автоном-ного осве-щения пе-шеходного перехода</t>
  </si>
  <si>
    <t>Ул.Байкальская, ул.Рудная в п.Бор-зовая Заимка</t>
  </si>
  <si>
    <t>Ул.Малиновая 1-я, 2-я, 3-я, 4-я в мкр-не Авиатор</t>
  </si>
  <si>
    <t>Ул.Мерзликина, от зда-ния №7 до пр-кта Красноар-мейского</t>
  </si>
  <si>
    <t>Ул.Ясеневая, ул.Декоративная, ул.Малиновая 2-я в мкр-не Спутник</t>
  </si>
  <si>
    <t>Ул.Волгоградская, от ул.42 Красно-знаменной Бри-гады до пр-да Трамвайного</t>
  </si>
  <si>
    <t>Остановка обществен-ного транспорта «Санаторий «Энергетик» по ул.Новосибирской</t>
  </si>
  <si>
    <t>Ул.Малиновая, от ул.Декоративной до ул.Соловьиной, в мкр-не Спутник</t>
  </si>
  <si>
    <t>Ул.Полевая, от ул.Це-нтральной до дома №47 по ул.Полевой; от ул.Центральной до ул.Чайковского; от дома №26 а по ул.Полевой до ул.Чайковского; от дома №55 по ул.Полевой до дома №83 по ул.Полевой, в с.Лебяжье</t>
  </si>
  <si>
    <t>Разработка проектно-сметной документа-ции</t>
  </si>
  <si>
    <r>
      <t>Ориентировочная стоимость этапов реализации объектов по годам, тыс. рублей</t>
    </r>
    <r>
      <rPr>
        <sz val="14"/>
        <rFont val="PT Astra Serif"/>
        <family val="1"/>
        <charset val="204"/>
      </rPr>
      <t xml:space="preserve">
</t>
    </r>
    <r>
      <rPr>
        <sz val="14"/>
        <color rgb="FF000000"/>
        <rFont val="PT Astra Serif"/>
        <family val="1"/>
        <charset val="204"/>
      </rPr>
      <t>                      </t>
    </r>
  </si>
  <si>
    <r>
      <t>Ул.Петербургская</t>
    </r>
    <r>
      <rPr>
        <sz val="14"/>
        <rFont val="PT Astra Serif"/>
        <family val="1"/>
        <charset val="204"/>
      </rPr>
      <t xml:space="preserve">
</t>
    </r>
    <r>
      <rPr>
        <sz val="14"/>
        <color rgb="FF000000"/>
        <rFont val="PT Astra Serif"/>
        <family val="1"/>
        <charset val="204"/>
      </rPr>
      <t>в с.Власиха</t>
    </r>
  </si>
  <si>
    <r>
      <t>Остановка обществен-ного транспорта «2-й</t>
    </r>
    <r>
      <rPr>
        <sz val="14"/>
        <rFont val="PT Astra Serif"/>
        <family val="1"/>
        <charset val="204"/>
      </rPr>
      <t xml:space="preserve">
</t>
    </r>
    <r>
      <rPr>
        <sz val="14"/>
        <color rgb="FF000000"/>
        <rFont val="PT Astra Serif"/>
        <family val="1"/>
        <charset val="204"/>
      </rPr>
      <t>Сибирский садовод» по Южному тракту</t>
    </r>
  </si>
  <si>
    <r>
      <t>Ул.Школьная, от ул.Центральной до здания №6е по</t>
    </r>
    <r>
      <rPr>
        <sz val="14"/>
        <rFont val="PT Astra Serif"/>
        <family val="1"/>
        <charset val="204"/>
      </rPr>
      <t xml:space="preserve">
</t>
    </r>
    <r>
      <rPr>
        <sz val="14"/>
        <color rgb="FF000000"/>
        <rFont val="PT Astra Serif"/>
        <family val="1"/>
        <charset val="204"/>
      </rPr>
      <t>ул.Школьной, с.Лебяжье</t>
    </r>
  </si>
  <si>
    <r>
      <t>Ул.Театральная, от ул.Смоленской до ул.Августовской,</t>
    </r>
    <r>
      <rPr>
        <sz val="14"/>
        <rFont val="PT Astra Serif"/>
        <family val="1"/>
        <charset val="204"/>
      </rPr>
      <t xml:space="preserve">
</t>
    </r>
    <r>
      <rPr>
        <sz val="14"/>
        <color rgb="FF000000"/>
        <rFont val="PT Astra Serif"/>
        <family val="1"/>
        <charset val="204"/>
      </rPr>
      <t>в мкр-не Авиатор</t>
    </r>
  </si>
  <si>
    <r>
      <t>Пр-д Инициативный</t>
    </r>
    <r>
      <rPr>
        <sz val="14"/>
        <rFont val="PT Astra Serif"/>
        <family val="1"/>
        <charset val="204"/>
      </rPr>
      <t xml:space="preserve">
</t>
    </r>
    <r>
      <rPr>
        <sz val="14"/>
        <color rgb="FF000000"/>
        <rFont val="PT Astra Serif"/>
        <family val="1"/>
        <charset val="204"/>
      </rPr>
      <t>6-й</t>
    </r>
  </si>
  <si>
    <t>Пр-кт Космо-навтов, от ул.По-пова до ул.Тури-ногорской</t>
  </si>
  <si>
    <t>Пр-кт Космо-навтов, от ул.Тури-ногорской до Гоньбинского тракта</t>
  </si>
  <si>
    <t>Разработка схемы размещения системы наружного освещения</t>
  </si>
  <si>
    <t>Устройство линии на-ружного освещения</t>
  </si>
  <si>
    <t>Устройство системы на-ружного освещения пешеход-ного пере-хода</t>
  </si>
  <si>
    <t>Ул.Туристов, ул.Гео-логов, ул.Радужная, ул.Ржевская, ул.Май-ская, ул.Волжская, ул.Сибирская, ул.Стре-лецкая, п.Борзовая Заимка</t>
  </si>
  <si>
    <t>Ул.Молодежная, от дома №34 до дома 57а; ул.Сельская, в п.Новомихайловка</t>
  </si>
  <si>
    <t>Ул.Лесная, п.Пригородный</t>
  </si>
  <si>
    <t>Ул.Танковая, от ул.Аэродромной до ул.Юрина; ул.Литейная, от ул.Смирнова до ул.Аэродромной; ул.Аэродромная, от ул.Новороссий-ской до ул.Литей-ной</t>
  </si>
  <si>
    <t>Ул.Власихинская, от ул.Малахова до ш.Ленточный Бор</t>
  </si>
  <si>
    <t>Ул.Гаражная, от ул.Гущина до ул.Халманова; ул.Логовская, от ул.Халманова до ул.Озерной</t>
  </si>
  <si>
    <t>Ул.Изумрудная, от ул.Садовое Кольцо до ул.Соколиной, п.Казенная Заимка</t>
  </si>
  <si>
    <t>Ул.Жданова, от ул.Сосновой до ул.Раздольной, п.Пригородный</t>
  </si>
  <si>
    <t>Ул.Жданова, от ул.Раздольной до ул.Нахимова, п.Пригородный</t>
  </si>
  <si>
    <t>Ул.Целинная, от ул.Нахимова до ул.Суворова, п.Новосиликатный</t>
  </si>
  <si>
    <t>Ул.Королева, от ул.Российской до ул.Светлой, в мкр-не Авиатор</t>
  </si>
  <si>
    <t>Ул.Надежды, от ул.Кольцевой до ул.Цветущей, п.Казенная Заимка</t>
  </si>
  <si>
    <t>Ул.Алмазная, от дома №10 по ул.Алмазной до ул.Бирюзовой, автомобильная дорога от дома №12 по ул.Изу-мрудной до дома №10 по ул.Алмазной, п.Новомихайловка</t>
  </si>
  <si>
    <t>Ул.Целинная, от ул.50 лет Алтая до ул.Нахимова, п.Пригородный</t>
  </si>
  <si>
    <t>Ул.Алмазная, от ул.Цветущей до ул.Соколиной, п.Казенная Заимка</t>
  </si>
  <si>
    <t>Ул.Раздольная, от ул.Жданова до ул.Новосибирской, п.Пригородный</t>
  </si>
  <si>
    <t>Ул.Новосибирская, от ул.Раздольной до дома №13 по ул.Новосибирской, п.Пригородный</t>
  </si>
  <si>
    <t>Ул.Дуброва, от дома №1 до дома №20, п.Казенная Заимка</t>
  </si>
  <si>
    <t>Ул.Смоленская, от ул.Тверской до ул.Малиновой 1-й, в мкр-не Авиатор</t>
  </si>
  <si>
    <t>Переулок 13-й, от ул.Радужной до ул.Магистральной, п.Лесной</t>
  </si>
  <si>
    <t>Пр-д Южный Власихинский</t>
  </si>
  <si>
    <t>ул.Сочинская, ул.Евро-пейская, ул.Норильская, ул.Николаевская, ул.Свердловская, ул.Пензенская, ул.Клинская, ул.Алексеевская, ул.Вологодская в с.Лебяжье</t>
  </si>
  <si>
    <t>Ул.Геологов, от дома №35 по ул.Геологов до дома №35 по ул.Гео-логов; от дома №33а по ул.Геологов до дома №47а по ул.Геологов, ул.Геологов, от ул.Радужной до дома №12а по ул.Геологов, в п.Бо-рзовая Заимка</t>
  </si>
  <si>
    <t>Ул.Аэродромная, от ул.Рельсовой до ул.Матросова; ул.Аэродромная, от ул.Червонной до ул.Воронежской</t>
  </si>
  <si>
    <t>Ул.Молодежная, от дома №34 до дома №57а, ул.Сельская в п.Новомихайловка</t>
  </si>
  <si>
    <t>Ул.Власихинская, от ул.Лазурной до Попова (ТП-1381); ул.Власихинская, от ул.Попова до Павловского тракта</t>
  </si>
  <si>
    <t>Ул.Весенняя в п.Новосиликатный</t>
  </si>
  <si>
    <t>Пр-д между МБОУ «СОШ №118» и поликлиникой №12 (ул.Благовещенс-кая, 11)</t>
  </si>
  <si>
    <t>Ул.Целинная, от ул.Нахимова до ул.50 лет Алтая</t>
  </si>
  <si>
    <t>Внитриквартальный 
пр-д от дома №132 до дома №136 по ул.Попова (вдоль МБДОУ «Детский сад №281»)</t>
  </si>
  <si>
    <t>Ул.Лазурная, от ул.Власихинской до пр-да Северного Власихинского</t>
  </si>
  <si>
    <t xml:space="preserve">Ул.Притракторвая, от ул.Мостовой до ул.Вересковой; ул.Вересковая, от ул.Притрактовой до ул.Приовраж-ной; ул.Приовражная, от ул.Вересковой до ул.Тальниковой; ул.Тальниковая, от ул.Приовражной до ул.Мостовой; пр-д от ул.Молодежной до до-ма №17 по ул.Луговой; ул.Иркутская, от дома №1 до дома №8а; ул.Нагорная, от ул.Мо-лодежной до дома №11 
</t>
  </si>
  <si>
    <t>по ул.Кленовой; ул.Кленовая, от дома №11 до дома №1а; ул.Кленовая, от дома №14 до дома №15 по ул.Нагорной; л.Нагорная, от дома №1а по ул.Кленовой до дома №14 по ул.Кленовой (вдоль кладбища), в п.Бельмесево</t>
  </si>
  <si>
    <t>Ул.Сосновая, от ул.Новосибирской до ул.Ковыльной, в мкр-не Октябрь-ский</t>
  </si>
  <si>
    <t>Ул.Линейная, от ул.Водопроводной до ул.Водопровод-ная, 158</t>
  </si>
  <si>
    <t>Ул.Кирова, от пр-кта Комсомольского до ул.Промышлен-ной</t>
  </si>
  <si>
    <t>Ул.Просторной, от Павловского тракта до ул.Анатолия Мельникова</t>
  </si>
  <si>
    <t>Ул.Взлетная, от ул.Малахова до ул.Шумакова</t>
  </si>
  <si>
    <t>Ул.Жемчужная, ул.Облепиховая, ул.Рабочая, туп.Боковой, пер.Молодежный, пер.Нижний в п.Новомихайловка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</si>
</sst>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3">
    <font>
      <sz val="11"/>
      <name val="Calibri"/>
    </font>
    <font>
      <sz val="12"/>
      <name val="XO Thames"/>
      <family val="1"/>
      <charset val="204"/>
    </font>
    <font>
      <sz val="14"/>
      <name val="Times New Roman&quot;"/>
    </font>
    <font>
      <sz val="11"/>
      <name val="Times New Roman"/>
      <family val="1"/>
      <charset val="204"/>
    </font>
    <font>
      <sz val="14"/>
      <name val="XO Thames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PT Astra Serif"/>
      <family val="1"/>
      <charset val="204"/>
    </font>
    <font>
      <sz val="32"/>
      <name val="PT Astra Serif"/>
      <family val="1"/>
      <charset val="204"/>
    </font>
    <font>
      <sz val="14"/>
      <color rgb="FF000000"/>
      <name val="PT Astra Serif"/>
      <family val="1"/>
      <charset val="204"/>
    </font>
    <font>
      <sz val="30"/>
      <name val="PT Astra Serif"/>
      <family val="1"/>
      <charset val="204"/>
    </font>
    <font>
      <sz val="28"/>
      <name val="PT Astra Serif"/>
      <family val="1"/>
      <charset val="204"/>
    </font>
    <font>
      <sz val="26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86">
    <xf numFmtId="0" fontId="1" fillId="0" borderId="0" xfId="0" applyFont="1"/>
    <xf numFmtId="164" fontId="3" fillId="0" borderId="7" xfId="0" applyNumberFormat="1" applyFont="1" applyBorder="1" applyAlignment="1">
      <alignment horizontal="left" vertical="center" indent="1"/>
    </xf>
    <xf numFmtId="164" fontId="1" fillId="0" borderId="0" xfId="0" applyNumberFormat="1" applyFont="1"/>
    <xf numFmtId="0" fontId="5" fillId="4" borderId="0" xfId="0" applyFont="1" applyFill="1"/>
    <xf numFmtId="4" fontId="5" fillId="4" borderId="0" xfId="0" applyNumberFormat="1" applyFont="1" applyFill="1"/>
    <xf numFmtId="4" fontId="6" fillId="4" borderId="0" xfId="0" applyNumberFormat="1" applyFont="1" applyFill="1"/>
    <xf numFmtId="164" fontId="5" fillId="4" borderId="0" xfId="0" applyNumberFormat="1" applyFont="1" applyFill="1"/>
    <xf numFmtId="0" fontId="1" fillId="4" borderId="0" xfId="0" applyFont="1" applyFill="1"/>
    <xf numFmtId="0" fontId="4" fillId="4" borderId="0" xfId="0" applyFont="1" applyFill="1"/>
    <xf numFmtId="164" fontId="3" fillId="4" borderId="7" xfId="0" applyNumberFormat="1" applyFont="1" applyFill="1" applyBorder="1" applyAlignment="1">
      <alignment horizontal="left" vertical="center" indent="1"/>
    </xf>
    <xf numFmtId="0" fontId="2" fillId="4" borderId="0" xfId="0" applyFont="1" applyFill="1" applyAlignment="1">
      <alignment horizontal="justify"/>
    </xf>
    <xf numFmtId="165" fontId="5" fillId="4" borderId="0" xfId="0" applyNumberFormat="1" applyFont="1" applyFill="1"/>
    <xf numFmtId="164" fontId="3" fillId="4" borderId="12" xfId="0" applyNumberFormat="1" applyFont="1" applyFill="1" applyBorder="1" applyAlignment="1">
      <alignment horizontal="left" vertical="center" indent="1"/>
    </xf>
    <xf numFmtId="0" fontId="7" fillId="4" borderId="0" xfId="0" applyFont="1" applyFill="1"/>
    <xf numFmtId="0" fontId="8" fillId="4" borderId="0" xfId="0" applyFont="1" applyFill="1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top"/>
    </xf>
    <xf numFmtId="0" fontId="7" fillId="4" borderId="4" xfId="0" applyFont="1" applyFill="1" applyBorder="1" applyAlignment="1">
      <alignment horizontal="center" vertical="top"/>
    </xf>
    <xf numFmtId="0" fontId="9" fillId="4" borderId="7" xfId="0" applyFont="1" applyFill="1" applyBorder="1" applyAlignment="1">
      <alignment horizontal="left" vertical="top" wrapText="1"/>
    </xf>
    <xf numFmtId="164" fontId="7" fillId="4" borderId="7" xfId="0" applyNumberFormat="1" applyFont="1" applyFill="1" applyBorder="1" applyAlignment="1">
      <alignment horizontal="right" vertical="center"/>
    </xf>
    <xf numFmtId="165" fontId="7" fillId="4" borderId="7" xfId="0" applyNumberFormat="1" applyFont="1" applyFill="1" applyBorder="1" applyAlignment="1">
      <alignment horizontal="right" vertical="center"/>
    </xf>
    <xf numFmtId="0" fontId="7" fillId="4" borderId="8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justify" vertical="top"/>
    </xf>
    <xf numFmtId="0" fontId="9" fillId="4" borderId="7" xfId="0" applyFont="1" applyFill="1" applyBorder="1" applyAlignment="1">
      <alignment horizontal="justify" vertical="top" wrapText="1"/>
    </xf>
    <xf numFmtId="0" fontId="9" fillId="4" borderId="14" xfId="0" applyFont="1" applyFill="1" applyBorder="1" applyAlignment="1">
      <alignment horizontal="left" vertical="top" wrapText="1"/>
    </xf>
    <xf numFmtId="164" fontId="7" fillId="4" borderId="14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0" fontId="9" fillId="4" borderId="13" xfId="0" applyFont="1" applyFill="1" applyBorder="1" applyAlignment="1">
      <alignment horizontal="left" vertical="top" wrapText="1"/>
    </xf>
    <xf numFmtId="164" fontId="7" fillId="4" borderId="13" xfId="0" applyNumberFormat="1" applyFont="1" applyFill="1" applyBorder="1" applyAlignment="1">
      <alignment horizontal="right" vertical="center"/>
    </xf>
    <xf numFmtId="165" fontId="7" fillId="4" borderId="13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justify" vertical="top" wrapText="1"/>
    </xf>
    <xf numFmtId="0" fontId="7" fillId="4" borderId="13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justify" vertical="top" wrapText="1"/>
    </xf>
    <xf numFmtId="165" fontId="7" fillId="4" borderId="11" xfId="0" applyNumberFormat="1" applyFont="1" applyFill="1" applyBorder="1" applyAlignment="1">
      <alignment horizontal="right" vertical="center"/>
    </xf>
    <xf numFmtId="165" fontId="7" fillId="4" borderId="13" xfId="0" applyNumberFormat="1" applyFont="1" applyFill="1" applyBorder="1" applyAlignment="1">
      <alignment horizontal="right"/>
    </xf>
    <xf numFmtId="0" fontId="7" fillId="4" borderId="1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justify" vertical="top" wrapText="1"/>
    </xf>
    <xf numFmtId="165" fontId="7" fillId="4" borderId="9" xfId="0" applyNumberFormat="1" applyFont="1" applyFill="1" applyBorder="1" applyAlignment="1">
      <alignment horizontal="right" vertical="center"/>
    </xf>
    <xf numFmtId="165" fontId="7" fillId="4" borderId="12" xfId="0" applyNumberFormat="1" applyFont="1" applyFill="1" applyBorder="1" applyAlignment="1">
      <alignment horizontal="right" vertical="center"/>
    </xf>
    <xf numFmtId="164" fontId="7" fillId="4" borderId="12" xfId="0" applyNumberFormat="1" applyFont="1" applyFill="1" applyBorder="1" applyAlignment="1">
      <alignment horizontal="right" vertical="center"/>
    </xf>
    <xf numFmtId="165" fontId="7" fillId="4" borderId="7" xfId="0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horizontal="left" vertical="top" wrapText="1"/>
    </xf>
    <xf numFmtId="0" fontId="11" fillId="4" borderId="0" xfId="0" applyFont="1" applyFill="1" applyAlignment="1">
      <alignment horizontal="left" vertical="top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justify" vertical="top" wrapText="1"/>
    </xf>
    <xf numFmtId="0" fontId="9" fillId="4" borderId="9" xfId="0" applyFont="1" applyFill="1" applyBorder="1" applyAlignment="1">
      <alignment horizontal="justify" vertical="top" wrapText="1"/>
    </xf>
    <xf numFmtId="165" fontId="7" fillId="4" borderId="7" xfId="0" applyNumberFormat="1" applyFont="1" applyFill="1" applyBorder="1" applyAlignment="1">
      <alignment horizontal="right" vertical="center"/>
    </xf>
    <xf numFmtId="165" fontId="7" fillId="4" borderId="9" xfId="0" applyNumberFormat="1" applyFont="1" applyFill="1" applyBorder="1" applyAlignment="1">
      <alignment horizontal="right" vertical="center"/>
    </xf>
    <xf numFmtId="164" fontId="3" fillId="4" borderId="7" xfId="0" applyNumberFormat="1" applyFont="1" applyFill="1" applyBorder="1" applyAlignment="1">
      <alignment horizontal="left" vertical="center" indent="1"/>
    </xf>
    <xf numFmtId="164" fontId="3" fillId="4" borderId="9" xfId="0" applyNumberFormat="1" applyFont="1" applyFill="1" applyBorder="1" applyAlignment="1">
      <alignment horizontal="left" vertical="center" indent="1"/>
    </xf>
    <xf numFmtId="164" fontId="3" fillId="2" borderId="7" xfId="0" applyNumberFormat="1" applyFont="1" applyFill="1" applyBorder="1" applyAlignment="1">
      <alignment horizontal="left" vertical="center" indent="1"/>
    </xf>
    <xf numFmtId="164" fontId="3" fillId="2" borderId="9" xfId="0" applyNumberFormat="1" applyFont="1" applyFill="1" applyBorder="1" applyAlignment="1">
      <alignment horizontal="left" vertical="center" indent="1"/>
    </xf>
    <xf numFmtId="0" fontId="12" fillId="4" borderId="0" xfId="0" applyFont="1" applyFill="1" applyAlignment="1">
      <alignment horizontal="center" vertical="top" wrapText="1"/>
    </xf>
    <xf numFmtId="0" fontId="12" fillId="4" borderId="0" xfId="0" applyFont="1" applyFill="1" applyAlignment="1">
      <alignment horizontal="center" vertical="top"/>
    </xf>
    <xf numFmtId="164" fontId="3" fillId="3" borderId="7" xfId="0" applyNumberFormat="1" applyFont="1" applyFill="1" applyBorder="1" applyAlignment="1">
      <alignment horizontal="left" vertical="center" indent="1"/>
    </xf>
    <xf numFmtId="164" fontId="3" fillId="3" borderId="9" xfId="0" applyNumberFormat="1" applyFont="1" applyFill="1" applyBorder="1" applyAlignment="1">
      <alignment horizontal="left" vertical="center" indent="1"/>
    </xf>
    <xf numFmtId="164" fontId="3" fillId="0" borderId="7" xfId="0" applyNumberFormat="1" applyFont="1" applyBorder="1" applyAlignment="1">
      <alignment horizontal="left" vertical="center" indent="1"/>
    </xf>
    <xf numFmtId="164" fontId="3" fillId="0" borderId="9" xfId="0" applyNumberFormat="1" applyFont="1" applyBorder="1" applyAlignment="1">
      <alignment horizontal="left" vertical="center" indent="1"/>
    </xf>
    <xf numFmtId="0" fontId="9" fillId="4" borderId="8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horizontal="left" vertical="center"/>
    </xf>
    <xf numFmtId="0" fontId="9" fillId="4" borderId="12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justify" vertical="top"/>
    </xf>
    <xf numFmtId="0" fontId="9" fillId="4" borderId="9" xfId="0" applyFont="1" applyFill="1" applyBorder="1" applyAlignment="1">
      <alignment horizontal="justify" vertical="top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13" xfId="0" applyNumberFormat="1" applyFont="1" applyFill="1" applyBorder="1" applyAlignment="1">
      <alignment horizontal="right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justify" vertical="top" wrapText="1"/>
    </xf>
    <xf numFmtId="0" fontId="9" fillId="4" borderId="13" xfId="0" applyFont="1" applyFill="1" applyBorder="1" applyAlignment="1">
      <alignment horizontal="justify" vertical="top" wrapText="1"/>
    </xf>
    <xf numFmtId="0" fontId="9" fillId="4" borderId="2" xfId="0" applyFont="1" applyFill="1" applyBorder="1" applyAlignment="1">
      <alignment horizontal="center" vertical="top"/>
    </xf>
    <xf numFmtId="0" fontId="9" fillId="4" borderId="3" xfId="0" applyFont="1" applyFill="1" applyBorder="1" applyAlignment="1">
      <alignment horizontal="center" vertical="top"/>
    </xf>
    <xf numFmtId="0" fontId="9" fillId="4" borderId="4" xfId="0" applyFont="1" applyFill="1" applyBorder="1" applyAlignment="1">
      <alignment horizontal="center" vertical="top"/>
    </xf>
    <xf numFmtId="0" fontId="9" fillId="4" borderId="2" xfId="0" applyFont="1" applyFill="1" applyBorder="1" applyAlignment="1">
      <alignment horizontal="center" wrapText="1"/>
    </xf>
    <xf numFmtId="0" fontId="9" fillId="4" borderId="6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>
          <a:solidFill>
            <a:schemeClr val="phClr">
              <a:shade val="95000"/>
              <a:satMod val="105000"/>
            </a:schemeClr>
          </a:solidFill>
        </a:ln>
        <a:ln>
          <a:solidFill>
            <a:schemeClr val="phClr"/>
          </a:solidFill>
        </a:ln>
        <a:ln>
          <a:solidFill>
            <a:schemeClr val="phClr"/>
          </a:solidFill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444"/>
  <sheetViews>
    <sheetView tabSelected="1" topLeftCell="A417" zoomScale="70" zoomScaleNormal="70" zoomScalePageLayoutView="70" workbookViewId="0">
      <selection activeCell="O422" sqref="O422"/>
    </sheetView>
  </sheetViews>
  <sheetFormatPr defaultColWidth="10.7109375" defaultRowHeight="18.75"/>
  <cols>
    <col min="1" max="1" width="10.7109375" style="7" bestFit="1" customWidth="1"/>
    <col min="2" max="2" width="5.85546875" style="8" customWidth="1"/>
    <col min="3" max="3" width="23.42578125" style="8" customWidth="1"/>
    <col min="4" max="4" width="15" style="8" customWidth="1"/>
    <col min="5" max="5" width="12.7109375" style="3" customWidth="1"/>
    <col min="6" max="6" width="12" style="3" customWidth="1"/>
    <col min="7" max="7" width="11.5703125" style="3" customWidth="1"/>
    <col min="8" max="9" width="11.140625" style="3" customWidth="1"/>
    <col min="10" max="10" width="10.140625" style="3" customWidth="1"/>
    <col min="11" max="11" width="11.140625" style="3" customWidth="1"/>
    <col min="12" max="12" width="11.7109375" style="3" customWidth="1"/>
    <col min="13" max="13" width="12.42578125" style="3" customWidth="1"/>
    <col min="14" max="14" width="11.7109375" style="3" customWidth="1"/>
    <col min="15" max="15" width="16.85546875" style="3" customWidth="1"/>
    <col min="16" max="16" width="17.140625" style="3" customWidth="1"/>
    <col min="17" max="17" width="17.85546875" style="3" customWidth="1"/>
    <col min="18" max="18" width="17.140625" style="3" customWidth="1"/>
    <col min="19" max="19" width="17" style="3" customWidth="1"/>
    <col min="20" max="20" width="17.42578125" style="3" customWidth="1"/>
    <col min="21" max="21" width="17.5703125" style="3" customWidth="1"/>
    <col min="22" max="22" width="16.85546875" style="3" customWidth="1"/>
    <col min="23" max="23" width="17" style="3" customWidth="1"/>
    <col min="24" max="24" width="19.85546875" style="3" customWidth="1"/>
    <col min="25" max="25" width="17.5703125" style="3" customWidth="1"/>
    <col min="26" max="26" width="17" style="3" customWidth="1"/>
    <col min="27" max="27" width="20.85546875" style="3" customWidth="1"/>
    <col min="28" max="28" width="13.140625" style="7" hidden="1" customWidth="1"/>
    <col min="29" max="29" width="10.7109375" hidden="1" customWidth="1"/>
    <col min="30" max="30" width="0" hidden="1" customWidth="1"/>
  </cols>
  <sheetData>
    <row r="2" spans="2:29" ht="169.5" customHeight="1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4"/>
      <c r="S2" s="14"/>
      <c r="T2" s="14"/>
      <c r="U2" s="14"/>
      <c r="V2" s="46"/>
      <c r="W2" s="47" t="s">
        <v>148</v>
      </c>
      <c r="X2" s="47"/>
      <c r="Y2" s="47"/>
      <c r="Z2" s="47"/>
      <c r="AA2" s="47"/>
    </row>
    <row r="3" spans="2:29" ht="162.75" customHeight="1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4"/>
      <c r="R3" s="14"/>
      <c r="S3" s="14"/>
      <c r="T3" s="14"/>
      <c r="U3" s="14"/>
      <c r="V3" s="46"/>
      <c r="W3" s="47" t="s">
        <v>150</v>
      </c>
      <c r="X3" s="47"/>
      <c r="Y3" s="47"/>
      <c r="Z3" s="47"/>
      <c r="AA3" s="47"/>
    </row>
    <row r="4" spans="2:29" ht="69.75" customHeight="1">
      <c r="B4" s="60" t="s">
        <v>145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</row>
    <row r="5" spans="2:29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spans="2:29" ht="26.25" customHeight="1">
      <c r="B6" s="73" t="s">
        <v>149</v>
      </c>
      <c r="C6" s="84" t="s">
        <v>1</v>
      </c>
      <c r="D6" s="82" t="s">
        <v>2</v>
      </c>
      <c r="E6" s="79" t="s">
        <v>183</v>
      </c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1"/>
    </row>
    <row r="7" spans="2:29" ht="29.25" customHeight="1">
      <c r="B7" s="74"/>
      <c r="C7" s="85"/>
      <c r="D7" s="83"/>
      <c r="E7" s="15">
        <v>2015</v>
      </c>
      <c r="F7" s="15">
        <v>2016</v>
      </c>
      <c r="G7" s="15">
        <v>2017</v>
      </c>
      <c r="H7" s="15">
        <v>2018</v>
      </c>
      <c r="I7" s="15">
        <v>2019</v>
      </c>
      <c r="J7" s="15">
        <v>2020</v>
      </c>
      <c r="K7" s="15">
        <v>2021</v>
      </c>
      <c r="L7" s="15">
        <v>2022</v>
      </c>
      <c r="M7" s="15">
        <v>2023</v>
      </c>
      <c r="N7" s="15">
        <v>2024</v>
      </c>
      <c r="O7" s="15">
        <v>2025</v>
      </c>
      <c r="P7" s="15">
        <v>2026</v>
      </c>
      <c r="Q7" s="15">
        <v>2027</v>
      </c>
      <c r="R7" s="15">
        <v>2028</v>
      </c>
      <c r="S7" s="15">
        <v>2029</v>
      </c>
      <c r="T7" s="15">
        <v>2030</v>
      </c>
      <c r="U7" s="16">
        <v>2031</v>
      </c>
      <c r="V7" s="16">
        <v>2032</v>
      </c>
      <c r="W7" s="16">
        <v>3033</v>
      </c>
      <c r="X7" s="16">
        <v>2034</v>
      </c>
      <c r="Y7" s="16">
        <v>2035</v>
      </c>
      <c r="Z7" s="16">
        <v>2036</v>
      </c>
      <c r="AA7" s="17" t="s">
        <v>0</v>
      </c>
    </row>
    <row r="8" spans="2:29" ht="5.25" customHeight="1">
      <c r="B8" s="18" t="s">
        <v>3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2:29">
      <c r="B9" s="19">
        <v>1</v>
      </c>
      <c r="C9" s="20">
        <v>2</v>
      </c>
      <c r="D9" s="20">
        <v>3</v>
      </c>
      <c r="E9" s="20">
        <v>4</v>
      </c>
      <c r="F9" s="20">
        <v>5</v>
      </c>
      <c r="G9" s="20">
        <v>6</v>
      </c>
      <c r="H9" s="20">
        <v>7</v>
      </c>
      <c r="I9" s="20">
        <v>8</v>
      </c>
      <c r="J9" s="20">
        <v>9</v>
      </c>
      <c r="K9" s="20">
        <v>10</v>
      </c>
      <c r="L9" s="20">
        <v>11</v>
      </c>
      <c r="M9" s="20">
        <v>12</v>
      </c>
      <c r="N9" s="20">
        <v>13</v>
      </c>
      <c r="O9" s="20">
        <v>14</v>
      </c>
      <c r="P9" s="21">
        <v>15</v>
      </c>
      <c r="Q9" s="21">
        <v>16</v>
      </c>
      <c r="R9" s="21">
        <v>17</v>
      </c>
      <c r="S9" s="21">
        <v>18</v>
      </c>
      <c r="T9" s="21">
        <v>19</v>
      </c>
      <c r="U9" s="22">
        <v>20</v>
      </c>
      <c r="V9" s="22">
        <v>21</v>
      </c>
      <c r="W9" s="22">
        <v>22</v>
      </c>
      <c r="X9" s="22">
        <v>23</v>
      </c>
      <c r="Y9" s="22">
        <v>24</v>
      </c>
      <c r="Z9" s="22">
        <v>25</v>
      </c>
      <c r="AA9" s="20">
        <v>26</v>
      </c>
    </row>
    <row r="10" spans="2:29" ht="97.5" customHeight="1">
      <c r="B10" s="50">
        <v>1</v>
      </c>
      <c r="C10" s="52" t="s">
        <v>174</v>
      </c>
      <c r="D10" s="23" t="s">
        <v>182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54">
        <f>SUM(E10:Z11)</f>
        <v>2544.4</v>
      </c>
      <c r="AB10" s="56">
        <v>2544.4</v>
      </c>
      <c r="AC10" s="64">
        <f>AA10-AB10</f>
        <v>0</v>
      </c>
    </row>
    <row r="11" spans="2:29" ht="78.75" customHeight="1">
      <c r="B11" s="51"/>
      <c r="C11" s="53"/>
      <c r="D11" s="23" t="s">
        <v>172</v>
      </c>
      <c r="E11" s="24">
        <v>2544.4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0</v>
      </c>
      <c r="AA11" s="55"/>
      <c r="AB11" s="57"/>
      <c r="AC11" s="65"/>
    </row>
    <row r="12" spans="2:29" ht="95.25" customHeight="1">
      <c r="B12" s="50">
        <v>2</v>
      </c>
      <c r="C12" s="52" t="s">
        <v>189</v>
      </c>
      <c r="D12" s="23" t="s">
        <v>182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54">
        <f>SUM(E12:Z13)</f>
        <v>4149.2</v>
      </c>
      <c r="AB12" s="56">
        <v>4149.2</v>
      </c>
      <c r="AC12" s="64">
        <f t="shared" ref="AC12" si="0">AA12-AB12</f>
        <v>0</v>
      </c>
    </row>
    <row r="13" spans="2:29" ht="77.25" customHeight="1">
      <c r="B13" s="51"/>
      <c r="C13" s="53"/>
      <c r="D13" s="23" t="s">
        <v>172</v>
      </c>
      <c r="E13" s="24">
        <v>4149.2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55"/>
      <c r="AB13" s="57"/>
      <c r="AC13" s="65"/>
    </row>
    <row r="14" spans="2:29" ht="96" customHeight="1">
      <c r="B14" s="50">
        <v>3</v>
      </c>
      <c r="C14" s="52" t="s">
        <v>190</v>
      </c>
      <c r="D14" s="23" t="s">
        <v>182</v>
      </c>
      <c r="E14" s="24">
        <v>200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54">
        <f>SUM(E14:Z15)</f>
        <v>2137.5</v>
      </c>
      <c r="AB14" s="56">
        <v>2137.5</v>
      </c>
      <c r="AC14" s="64">
        <f t="shared" ref="AC14" si="1">AA14-AB14</f>
        <v>0</v>
      </c>
    </row>
    <row r="15" spans="2:29" ht="77.25" customHeight="1">
      <c r="B15" s="51"/>
      <c r="C15" s="53"/>
      <c r="D15" s="23" t="s">
        <v>172</v>
      </c>
      <c r="E15" s="24">
        <v>0</v>
      </c>
      <c r="F15" s="24">
        <v>1937.5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55"/>
      <c r="AB15" s="57"/>
      <c r="AC15" s="65"/>
    </row>
    <row r="16" spans="2:29" ht="96" customHeight="1">
      <c r="B16" s="50">
        <v>4</v>
      </c>
      <c r="C16" s="52" t="s">
        <v>175</v>
      </c>
      <c r="D16" s="23" t="s">
        <v>182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54">
        <f>SUM(E16:Z17)</f>
        <v>2392.1999999999998</v>
      </c>
      <c r="AB16" s="56">
        <v>2392.1999999999998</v>
      </c>
      <c r="AC16" s="64">
        <f t="shared" ref="AC16" si="2">AA16-AB16</f>
        <v>0</v>
      </c>
    </row>
    <row r="17" spans="2:29" ht="76.5" customHeight="1">
      <c r="B17" s="51"/>
      <c r="C17" s="53"/>
      <c r="D17" s="23" t="s">
        <v>172</v>
      </c>
      <c r="E17" s="24">
        <v>2392.1999999999998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55"/>
      <c r="AB17" s="57"/>
      <c r="AC17" s="65"/>
    </row>
    <row r="18" spans="2:29" ht="110.25" customHeight="1">
      <c r="B18" s="50">
        <v>5</v>
      </c>
      <c r="C18" s="52" t="s">
        <v>4</v>
      </c>
      <c r="D18" s="23" t="s">
        <v>191</v>
      </c>
      <c r="E18" s="24">
        <v>90.6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54">
        <f>SUM(E18:Z19)</f>
        <v>640.1</v>
      </c>
      <c r="AB18" s="56">
        <v>640.1</v>
      </c>
      <c r="AC18" s="64">
        <f t="shared" ref="AC18" si="3">AA18-AB18</f>
        <v>0</v>
      </c>
    </row>
    <row r="19" spans="2:29" ht="75" customHeight="1">
      <c r="B19" s="51"/>
      <c r="C19" s="53"/>
      <c r="D19" s="23" t="s">
        <v>172</v>
      </c>
      <c r="E19" s="24">
        <v>549.5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55"/>
      <c r="AB19" s="57"/>
      <c r="AC19" s="65"/>
    </row>
    <row r="20" spans="2:29" ht="75.75" customHeight="1">
      <c r="B20" s="26">
        <v>6</v>
      </c>
      <c r="C20" s="27" t="s">
        <v>5</v>
      </c>
      <c r="D20" s="23" t="s">
        <v>192</v>
      </c>
      <c r="E20" s="24">
        <v>80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f>SUM(E20:Z20)</f>
        <v>80</v>
      </c>
      <c r="AB20" s="9">
        <v>80</v>
      </c>
      <c r="AC20" s="1">
        <f>AA20-AB20</f>
        <v>0</v>
      </c>
    </row>
    <row r="21" spans="2:29" ht="132" customHeight="1">
      <c r="B21" s="26">
        <v>7</v>
      </c>
      <c r="C21" s="28" t="s">
        <v>179</v>
      </c>
      <c r="D21" s="23" t="s">
        <v>193</v>
      </c>
      <c r="E21" s="24">
        <v>85.4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f>SUM(E21:Z21)</f>
        <v>85.4</v>
      </c>
      <c r="AB21" s="9">
        <v>85.4</v>
      </c>
      <c r="AC21" s="1">
        <f t="shared" ref="AC21:AC22" si="4">AA21-AB21</f>
        <v>0</v>
      </c>
    </row>
    <row r="22" spans="2:29" ht="79.5" customHeight="1">
      <c r="B22" s="26">
        <v>8</v>
      </c>
      <c r="C22" s="28" t="s">
        <v>176</v>
      </c>
      <c r="D22" s="23" t="s">
        <v>192</v>
      </c>
      <c r="E22" s="24">
        <v>42.3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f>SUM(E22:Z22)</f>
        <v>42.3</v>
      </c>
      <c r="AB22" s="9">
        <v>42.3</v>
      </c>
      <c r="AC22" s="1">
        <f t="shared" si="4"/>
        <v>0</v>
      </c>
    </row>
    <row r="23" spans="2:29" ht="90.75" customHeight="1">
      <c r="B23" s="50">
        <v>9</v>
      </c>
      <c r="C23" s="52" t="s">
        <v>194</v>
      </c>
      <c r="D23" s="23" t="s">
        <v>182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54">
        <f>SUM(E23:Z24)</f>
        <v>6310.4</v>
      </c>
      <c r="AB23" s="56">
        <v>6310.4</v>
      </c>
      <c r="AC23" s="64">
        <f>AA23-AB23</f>
        <v>0</v>
      </c>
    </row>
    <row r="24" spans="2:29" ht="82.5" customHeight="1">
      <c r="B24" s="51"/>
      <c r="C24" s="53"/>
      <c r="D24" s="23" t="s">
        <v>172</v>
      </c>
      <c r="E24" s="24">
        <v>0</v>
      </c>
      <c r="F24" s="24">
        <v>6310.4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55"/>
      <c r="AB24" s="57"/>
      <c r="AC24" s="65"/>
    </row>
    <row r="25" spans="2:29" ht="94.5" customHeight="1">
      <c r="B25" s="50">
        <v>10</v>
      </c>
      <c r="C25" s="69" t="s">
        <v>6</v>
      </c>
      <c r="D25" s="23" t="s">
        <v>182</v>
      </c>
      <c r="E25" s="24">
        <v>0</v>
      </c>
      <c r="F25" s="24">
        <v>90.6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54">
        <f>SUM(E25:Z26)</f>
        <v>747.6</v>
      </c>
      <c r="AB25" s="56">
        <v>747.6</v>
      </c>
      <c r="AC25" s="64">
        <f t="shared" ref="AC25" si="5">AA25-AB25</f>
        <v>0</v>
      </c>
    </row>
    <row r="26" spans="2:29" ht="73.5" customHeight="1">
      <c r="B26" s="51"/>
      <c r="C26" s="70"/>
      <c r="D26" s="23" t="s">
        <v>172</v>
      </c>
      <c r="E26" s="24">
        <v>0</v>
      </c>
      <c r="F26" s="24">
        <v>657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55"/>
      <c r="AB26" s="57"/>
      <c r="AC26" s="65"/>
    </row>
    <row r="27" spans="2:29" ht="93" customHeight="1">
      <c r="B27" s="50">
        <v>11</v>
      </c>
      <c r="C27" s="69" t="s">
        <v>7</v>
      </c>
      <c r="D27" s="23" t="s">
        <v>182</v>
      </c>
      <c r="E27" s="24">
        <v>13.4</v>
      </c>
      <c r="F27" s="24">
        <v>66.8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54">
        <f>SUM(E27:Z28)</f>
        <v>80.2</v>
      </c>
      <c r="AB27" s="56">
        <v>80.2</v>
      </c>
      <c r="AC27" s="64">
        <f t="shared" ref="AC27" si="6">AA27-AB27</f>
        <v>0</v>
      </c>
    </row>
    <row r="28" spans="2:29" ht="73.5" customHeight="1">
      <c r="B28" s="51"/>
      <c r="C28" s="70"/>
      <c r="D28" s="23" t="s">
        <v>172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55"/>
      <c r="AB28" s="57"/>
      <c r="AC28" s="65"/>
    </row>
    <row r="29" spans="2:29" ht="99" customHeight="1">
      <c r="B29" s="50">
        <v>12</v>
      </c>
      <c r="C29" s="69" t="s">
        <v>8</v>
      </c>
      <c r="D29" s="23" t="s">
        <v>182</v>
      </c>
      <c r="E29" s="24">
        <v>19.2</v>
      </c>
      <c r="F29" s="24">
        <v>102.7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54">
        <f>SUM(E29:Z30)</f>
        <v>121.9</v>
      </c>
      <c r="AB29" s="56">
        <v>121.9</v>
      </c>
      <c r="AC29" s="64">
        <f t="shared" ref="AC29" si="7">AA29-AB29</f>
        <v>0</v>
      </c>
    </row>
    <row r="30" spans="2:29" ht="75" customHeight="1">
      <c r="B30" s="51"/>
      <c r="C30" s="70"/>
      <c r="D30" s="23" t="s">
        <v>172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55"/>
      <c r="AB30" s="57"/>
      <c r="AC30" s="65"/>
    </row>
    <row r="31" spans="2:29" ht="99" customHeight="1">
      <c r="B31" s="50">
        <v>13</v>
      </c>
      <c r="C31" s="52" t="s">
        <v>195</v>
      </c>
      <c r="D31" s="23" t="s">
        <v>182</v>
      </c>
      <c r="E31" s="24">
        <v>0</v>
      </c>
      <c r="F31" s="24">
        <v>174.6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54">
        <f>SUM(E31:Z32)</f>
        <v>174.6</v>
      </c>
      <c r="AB31" s="56">
        <v>174.6</v>
      </c>
      <c r="AC31" s="64">
        <f t="shared" ref="AC31" si="8">AA31-AB31</f>
        <v>0</v>
      </c>
    </row>
    <row r="32" spans="2:29" ht="78" customHeight="1">
      <c r="B32" s="51"/>
      <c r="C32" s="70"/>
      <c r="D32" s="23" t="s">
        <v>172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55"/>
      <c r="AB32" s="57"/>
      <c r="AC32" s="65"/>
    </row>
    <row r="33" spans="2:29" ht="94.5" customHeight="1">
      <c r="B33" s="50">
        <v>14</v>
      </c>
      <c r="C33" s="52" t="s">
        <v>184</v>
      </c>
      <c r="D33" s="23" t="s">
        <v>182</v>
      </c>
      <c r="E33" s="24">
        <v>0</v>
      </c>
      <c r="F33" s="24">
        <v>117.1</v>
      </c>
      <c r="G33" s="24">
        <v>167.7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1447.6</v>
      </c>
      <c r="Y33" s="25">
        <v>0</v>
      </c>
      <c r="Z33" s="25">
        <v>0</v>
      </c>
      <c r="AA33" s="54">
        <f>SUM(E33:Z34)</f>
        <v>11726.4</v>
      </c>
      <c r="AB33" s="56">
        <v>5830.9</v>
      </c>
      <c r="AC33" s="64">
        <f t="shared" ref="AC33" si="9">AA33-AB33</f>
        <v>5895.5</v>
      </c>
    </row>
    <row r="34" spans="2:29" ht="74.25" customHeight="1">
      <c r="B34" s="51"/>
      <c r="C34" s="70"/>
      <c r="D34" s="23" t="s">
        <v>172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9994</v>
      </c>
      <c r="Y34" s="25">
        <v>0</v>
      </c>
      <c r="Z34" s="25">
        <v>0</v>
      </c>
      <c r="AA34" s="55"/>
      <c r="AB34" s="57"/>
      <c r="AC34" s="65"/>
    </row>
    <row r="35" spans="2:29" ht="79.5" customHeight="1">
      <c r="B35" s="26">
        <v>15</v>
      </c>
      <c r="C35" s="27" t="s">
        <v>9</v>
      </c>
      <c r="D35" s="23" t="s">
        <v>172</v>
      </c>
      <c r="E35" s="24">
        <v>0</v>
      </c>
      <c r="F35" s="24">
        <v>0</v>
      </c>
      <c r="G35" s="24">
        <v>5133.8</v>
      </c>
      <c r="H35" s="24">
        <v>2305.8000000000002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f>SUM(E35:Z35)</f>
        <v>7439.6</v>
      </c>
      <c r="AB35" s="9">
        <v>7439.6</v>
      </c>
      <c r="AC35" s="2">
        <f>AA35-AB35</f>
        <v>0</v>
      </c>
    </row>
    <row r="36" spans="2:29" ht="93" customHeight="1">
      <c r="B36" s="50">
        <v>16</v>
      </c>
      <c r="C36" s="52" t="s">
        <v>177</v>
      </c>
      <c r="D36" s="23" t="s">
        <v>182</v>
      </c>
      <c r="E36" s="24">
        <v>0</v>
      </c>
      <c r="F36" s="24">
        <v>15.1</v>
      </c>
      <c r="G36" s="24">
        <v>154.4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54">
        <f>SUM(E36:Z37)</f>
        <v>4100.7</v>
      </c>
      <c r="AB36" s="56">
        <v>4100.7</v>
      </c>
      <c r="AC36" s="64">
        <f>AA36-AB36</f>
        <v>0</v>
      </c>
    </row>
    <row r="37" spans="2:29" ht="76.5" customHeight="1">
      <c r="B37" s="51"/>
      <c r="C37" s="53"/>
      <c r="D37" s="23" t="s">
        <v>172</v>
      </c>
      <c r="E37" s="24">
        <v>0</v>
      </c>
      <c r="F37" s="24">
        <v>0</v>
      </c>
      <c r="G37" s="24">
        <v>3204</v>
      </c>
      <c r="H37" s="24">
        <v>727.2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55"/>
      <c r="AB37" s="57"/>
      <c r="AC37" s="65"/>
    </row>
    <row r="38" spans="2:29" ht="96" customHeight="1">
      <c r="B38" s="50">
        <v>17</v>
      </c>
      <c r="C38" s="52" t="s">
        <v>178</v>
      </c>
      <c r="D38" s="23" t="s">
        <v>182</v>
      </c>
      <c r="E38" s="24">
        <v>0</v>
      </c>
      <c r="F38" s="24">
        <v>99.9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54">
        <f>SUM(E38:Z39)</f>
        <v>790.8</v>
      </c>
      <c r="AB38" s="56">
        <v>790.8</v>
      </c>
      <c r="AC38" s="64">
        <f t="shared" ref="AC38" si="10">AA38-AB38</f>
        <v>0</v>
      </c>
    </row>
    <row r="39" spans="2:29" ht="76.5" customHeight="1">
      <c r="B39" s="51"/>
      <c r="C39" s="53"/>
      <c r="D39" s="23" t="s">
        <v>172</v>
      </c>
      <c r="E39" s="24">
        <v>84.1</v>
      </c>
      <c r="F39" s="24">
        <v>606.79999999999995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55"/>
      <c r="AB39" s="57"/>
      <c r="AC39" s="65"/>
    </row>
    <row r="40" spans="2:29" ht="115.5" customHeight="1">
      <c r="B40" s="26">
        <v>18</v>
      </c>
      <c r="C40" s="27" t="s">
        <v>10</v>
      </c>
      <c r="D40" s="23" t="s">
        <v>173</v>
      </c>
      <c r="E40" s="24">
        <v>0</v>
      </c>
      <c r="F40" s="24">
        <v>99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f>SUM(E40:Z40)</f>
        <v>99</v>
      </c>
      <c r="AB40" s="9">
        <v>99</v>
      </c>
      <c r="AC40" s="64">
        <f t="shared" ref="AC40" si="11">AA40-AB40</f>
        <v>0</v>
      </c>
    </row>
    <row r="41" spans="2:29" ht="119.25" customHeight="1">
      <c r="B41" s="26">
        <v>19</v>
      </c>
      <c r="C41" s="28" t="s">
        <v>185</v>
      </c>
      <c r="D41" s="23" t="s">
        <v>173</v>
      </c>
      <c r="E41" s="24">
        <v>0</v>
      </c>
      <c r="F41" s="24">
        <v>99.9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f>SUM(E41:Z41)</f>
        <v>99.9</v>
      </c>
      <c r="AB41" s="9">
        <v>99.9</v>
      </c>
      <c r="AC41" s="65"/>
    </row>
    <row r="42" spans="2:29" ht="113.25" customHeight="1">
      <c r="B42" s="26">
        <v>20</v>
      </c>
      <c r="C42" s="27" t="s">
        <v>11</v>
      </c>
      <c r="D42" s="23" t="s">
        <v>173</v>
      </c>
      <c r="E42" s="24">
        <v>0</v>
      </c>
      <c r="F42" s="24">
        <v>99.9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f>SUM(E42:Z42)</f>
        <v>99.9</v>
      </c>
      <c r="AB42" s="9">
        <v>99.9</v>
      </c>
      <c r="AC42" s="1">
        <f>AA42-AB42</f>
        <v>0</v>
      </c>
    </row>
    <row r="43" spans="2:29" ht="73.5" customHeight="1">
      <c r="B43" s="26">
        <v>21</v>
      </c>
      <c r="C43" s="27" t="s">
        <v>196</v>
      </c>
      <c r="D43" s="23" t="s">
        <v>172</v>
      </c>
      <c r="E43" s="24">
        <v>0</v>
      </c>
      <c r="F43" s="24">
        <v>0</v>
      </c>
      <c r="G43" s="24">
        <v>1510.6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f>SUM(E43:Z43)</f>
        <v>1510.6</v>
      </c>
      <c r="AB43" s="9">
        <v>1510.6</v>
      </c>
      <c r="AC43" s="1">
        <f>AA43-AB43</f>
        <v>0</v>
      </c>
    </row>
    <row r="44" spans="2:29" ht="93" customHeight="1">
      <c r="B44" s="50">
        <v>22</v>
      </c>
      <c r="C44" s="52" t="s">
        <v>198</v>
      </c>
      <c r="D44" s="23" t="s">
        <v>182</v>
      </c>
      <c r="E44" s="24">
        <v>0</v>
      </c>
      <c r="F44" s="24">
        <v>0</v>
      </c>
      <c r="G44" s="24">
        <v>64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54">
        <f>SUM(E44:Z45)</f>
        <v>64</v>
      </c>
      <c r="AB44" s="56">
        <v>64</v>
      </c>
      <c r="AC44" s="64">
        <f>AA44-AB44</f>
        <v>0</v>
      </c>
    </row>
    <row r="45" spans="2:29" ht="78" customHeight="1">
      <c r="B45" s="51"/>
      <c r="C45" s="53"/>
      <c r="D45" s="23" t="s">
        <v>172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55"/>
      <c r="AB45" s="57"/>
      <c r="AC45" s="65"/>
    </row>
    <row r="46" spans="2:29" ht="74.25" customHeight="1">
      <c r="B46" s="26">
        <v>23</v>
      </c>
      <c r="C46" s="27" t="s">
        <v>12</v>
      </c>
      <c r="D46" s="23" t="s">
        <v>172</v>
      </c>
      <c r="E46" s="24">
        <v>0</v>
      </c>
      <c r="F46" s="24">
        <v>0</v>
      </c>
      <c r="G46" s="24">
        <v>0</v>
      </c>
      <c r="H46" s="24">
        <v>6572.8</v>
      </c>
      <c r="I46" s="24">
        <v>1761.2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f>SUM(E46:Z46)</f>
        <v>8334</v>
      </c>
      <c r="AB46" s="9">
        <v>8334</v>
      </c>
      <c r="AC46" s="2">
        <f>AA46-AB46</f>
        <v>0</v>
      </c>
    </row>
    <row r="47" spans="2:29" ht="96.75" customHeight="1">
      <c r="B47" s="50">
        <v>24</v>
      </c>
      <c r="C47" s="52" t="s">
        <v>197</v>
      </c>
      <c r="D47" s="23" t="s">
        <v>182</v>
      </c>
      <c r="E47" s="24">
        <v>0</v>
      </c>
      <c r="F47" s="24">
        <v>0</v>
      </c>
      <c r="G47" s="24">
        <v>0</v>
      </c>
      <c r="H47" s="24">
        <v>0</v>
      </c>
      <c r="I47" s="24">
        <v>155.6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54">
        <f>SUM(E47:Z48)</f>
        <v>1000.2</v>
      </c>
      <c r="AB47" s="56">
        <v>1000.2</v>
      </c>
      <c r="AC47" s="64">
        <f>AA47-AB47</f>
        <v>0</v>
      </c>
    </row>
    <row r="48" spans="2:29" ht="95.25" customHeight="1">
      <c r="B48" s="51"/>
      <c r="C48" s="53"/>
      <c r="D48" s="23" t="s">
        <v>172</v>
      </c>
      <c r="E48" s="24">
        <v>0</v>
      </c>
      <c r="F48" s="24">
        <v>0</v>
      </c>
      <c r="G48" s="24">
        <v>0</v>
      </c>
      <c r="H48" s="24">
        <v>0</v>
      </c>
      <c r="I48" s="24">
        <v>844.6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55"/>
      <c r="AB48" s="57"/>
      <c r="AC48" s="65"/>
    </row>
    <row r="49" spans="2:29" ht="93" customHeight="1">
      <c r="B49" s="50">
        <v>25</v>
      </c>
      <c r="C49" s="52" t="s">
        <v>121</v>
      </c>
      <c r="D49" s="23" t="s">
        <v>182</v>
      </c>
      <c r="E49" s="24">
        <v>0</v>
      </c>
      <c r="F49" s="24">
        <v>0</v>
      </c>
      <c r="G49" s="24">
        <v>0</v>
      </c>
      <c r="H49" s="24">
        <v>0</v>
      </c>
      <c r="I49" s="24">
        <v>67.099999999999994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54">
        <f>SUM(E49:Z50)</f>
        <v>533.70000000000005</v>
      </c>
      <c r="AB49" s="56">
        <v>533.70000000000005</v>
      </c>
      <c r="AC49" s="64">
        <f t="shared" ref="AC49" si="12">AA49-AB49</f>
        <v>0</v>
      </c>
    </row>
    <row r="50" spans="2:29" ht="73.5" customHeight="1">
      <c r="B50" s="51"/>
      <c r="C50" s="53"/>
      <c r="D50" s="23" t="s">
        <v>172</v>
      </c>
      <c r="E50" s="24">
        <v>0</v>
      </c>
      <c r="F50" s="24">
        <v>0</v>
      </c>
      <c r="G50" s="24">
        <v>0</v>
      </c>
      <c r="H50" s="24">
        <v>0</v>
      </c>
      <c r="I50" s="24">
        <v>466.6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55"/>
      <c r="AB50" s="57"/>
      <c r="AC50" s="65"/>
    </row>
    <row r="51" spans="2:29" ht="94.5" customHeight="1">
      <c r="B51" s="50">
        <v>26</v>
      </c>
      <c r="C51" s="52" t="s">
        <v>199</v>
      </c>
      <c r="D51" s="23" t="s">
        <v>182</v>
      </c>
      <c r="E51" s="24">
        <v>0</v>
      </c>
      <c r="F51" s="24">
        <v>0</v>
      </c>
      <c r="G51" s="24">
        <v>0</v>
      </c>
      <c r="H51" s="24">
        <v>0</v>
      </c>
      <c r="I51" s="24">
        <v>74.099999999999994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54">
        <f>SUM(E51:Z52)</f>
        <v>376.6</v>
      </c>
      <c r="AB51" s="56">
        <v>376.6</v>
      </c>
      <c r="AC51" s="64">
        <f t="shared" ref="AC51" si="13">AA51-AB51</f>
        <v>0</v>
      </c>
    </row>
    <row r="52" spans="2:29" ht="73.5" customHeight="1">
      <c r="B52" s="51"/>
      <c r="C52" s="53"/>
      <c r="D52" s="23" t="s">
        <v>172</v>
      </c>
      <c r="E52" s="24">
        <v>0</v>
      </c>
      <c r="F52" s="24">
        <v>0</v>
      </c>
      <c r="G52" s="24">
        <v>0</v>
      </c>
      <c r="H52" s="24">
        <v>0</v>
      </c>
      <c r="I52" s="24">
        <v>302.5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55"/>
      <c r="AB52" s="57"/>
      <c r="AC52" s="65"/>
    </row>
    <row r="53" spans="2:29" ht="95.25" customHeight="1">
      <c r="B53" s="50">
        <v>27</v>
      </c>
      <c r="C53" s="52" t="s">
        <v>67</v>
      </c>
      <c r="D53" s="23" t="s">
        <v>182</v>
      </c>
      <c r="E53" s="24">
        <v>0</v>
      </c>
      <c r="F53" s="24">
        <v>0</v>
      </c>
      <c r="G53" s="24">
        <v>0</v>
      </c>
      <c r="H53" s="24">
        <v>0</v>
      </c>
      <c r="I53" s="24">
        <v>90.7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54">
        <f>SUM(E53:Z54)</f>
        <v>687.30000000000007</v>
      </c>
      <c r="AB53" s="56">
        <v>687.3</v>
      </c>
      <c r="AC53" s="64">
        <f t="shared" ref="AC53" si="14">AA53-AB53</f>
        <v>0</v>
      </c>
    </row>
    <row r="54" spans="2:29" ht="79.5" customHeight="1">
      <c r="B54" s="51"/>
      <c r="C54" s="53"/>
      <c r="D54" s="23" t="s">
        <v>172</v>
      </c>
      <c r="E54" s="24">
        <v>0</v>
      </c>
      <c r="F54" s="24">
        <v>0</v>
      </c>
      <c r="G54" s="24">
        <v>0</v>
      </c>
      <c r="H54" s="24">
        <v>0</v>
      </c>
      <c r="I54" s="24">
        <v>596.6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55"/>
      <c r="AB54" s="57"/>
      <c r="AC54" s="65"/>
    </row>
    <row r="55" spans="2:29" ht="90.75" customHeight="1">
      <c r="B55" s="50">
        <v>28</v>
      </c>
      <c r="C55" s="52" t="s">
        <v>122</v>
      </c>
      <c r="D55" s="23" t="s">
        <v>182</v>
      </c>
      <c r="E55" s="24">
        <v>0</v>
      </c>
      <c r="F55" s="24">
        <v>0</v>
      </c>
      <c r="G55" s="24">
        <v>0</v>
      </c>
      <c r="H55" s="24">
        <v>0</v>
      </c>
      <c r="I55" s="24">
        <v>126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54">
        <f>SUM(E55:Z56)</f>
        <v>1015.1</v>
      </c>
      <c r="AB55" s="56">
        <v>1015.1</v>
      </c>
      <c r="AC55" s="64">
        <f t="shared" ref="AC55" si="15">AA55-AB55</f>
        <v>0</v>
      </c>
    </row>
    <row r="56" spans="2:29" ht="73.5" customHeight="1">
      <c r="B56" s="75"/>
      <c r="C56" s="77"/>
      <c r="D56" s="29" t="s">
        <v>172</v>
      </c>
      <c r="E56" s="30">
        <v>0</v>
      </c>
      <c r="F56" s="30">
        <v>0</v>
      </c>
      <c r="G56" s="30">
        <v>0</v>
      </c>
      <c r="H56" s="30">
        <v>0</v>
      </c>
      <c r="I56" s="30">
        <v>889.1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71"/>
      <c r="AB56" s="57"/>
      <c r="AC56" s="65"/>
    </row>
    <row r="57" spans="2:29" ht="96.75" customHeight="1">
      <c r="B57" s="76">
        <v>29</v>
      </c>
      <c r="C57" s="78" t="s">
        <v>68</v>
      </c>
      <c r="D57" s="32" t="s">
        <v>182</v>
      </c>
      <c r="E57" s="33">
        <v>0</v>
      </c>
      <c r="F57" s="33">
        <v>0</v>
      </c>
      <c r="G57" s="33">
        <v>0</v>
      </c>
      <c r="H57" s="33">
        <v>0</v>
      </c>
      <c r="I57" s="33">
        <v>84.4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72">
        <f>SUM(E57:Z58)</f>
        <v>723.3</v>
      </c>
      <c r="AB57" s="56">
        <v>723.3</v>
      </c>
      <c r="AC57" s="64">
        <f t="shared" ref="AC57" si="16">AA57-AB57</f>
        <v>0</v>
      </c>
    </row>
    <row r="58" spans="2:29" ht="77.25" customHeight="1">
      <c r="B58" s="76"/>
      <c r="C58" s="78"/>
      <c r="D58" s="32" t="s">
        <v>172</v>
      </c>
      <c r="E58" s="33">
        <v>0</v>
      </c>
      <c r="F58" s="33">
        <v>0</v>
      </c>
      <c r="G58" s="33">
        <v>0</v>
      </c>
      <c r="H58" s="33">
        <v>0</v>
      </c>
      <c r="I58" s="33">
        <v>638.9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72"/>
      <c r="AB58" s="57"/>
      <c r="AC58" s="65"/>
    </row>
    <row r="59" spans="2:29" ht="92.25" customHeight="1">
      <c r="B59" s="50">
        <v>30</v>
      </c>
      <c r="C59" s="52" t="s">
        <v>200</v>
      </c>
      <c r="D59" s="23" t="s">
        <v>182</v>
      </c>
      <c r="E59" s="24">
        <v>0</v>
      </c>
      <c r="F59" s="24">
        <v>0</v>
      </c>
      <c r="G59" s="24">
        <v>0</v>
      </c>
      <c r="H59" s="24">
        <v>0</v>
      </c>
      <c r="I59" s="24">
        <v>129.19999999999999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54">
        <f>SUM(E59:Z60)</f>
        <v>951.7</v>
      </c>
      <c r="AB59" s="56">
        <v>951.7</v>
      </c>
      <c r="AC59" s="64">
        <f t="shared" ref="AC59" si="17">AA59-AB59</f>
        <v>0</v>
      </c>
    </row>
    <row r="60" spans="2:29" ht="78" customHeight="1">
      <c r="B60" s="51"/>
      <c r="C60" s="53"/>
      <c r="D60" s="23" t="s">
        <v>172</v>
      </c>
      <c r="E60" s="24">
        <v>0</v>
      </c>
      <c r="F60" s="24">
        <v>0</v>
      </c>
      <c r="G60" s="24">
        <v>0</v>
      </c>
      <c r="H60" s="24">
        <v>0</v>
      </c>
      <c r="I60" s="24">
        <v>822.5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55"/>
      <c r="AB60" s="57"/>
      <c r="AC60" s="65"/>
    </row>
    <row r="61" spans="2:29" ht="90.75" customHeight="1">
      <c r="B61" s="50">
        <v>31</v>
      </c>
      <c r="C61" s="52" t="s">
        <v>66</v>
      </c>
      <c r="D61" s="23" t="s">
        <v>182</v>
      </c>
      <c r="E61" s="24">
        <v>0</v>
      </c>
      <c r="F61" s="24">
        <v>0</v>
      </c>
      <c r="G61" s="24">
        <v>0</v>
      </c>
      <c r="H61" s="24">
        <v>0</v>
      </c>
      <c r="I61" s="24">
        <v>39.700000000000003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54">
        <f>SUM(E61:Z62)</f>
        <v>166.10000000000002</v>
      </c>
      <c r="AB61" s="56">
        <v>166.1</v>
      </c>
      <c r="AC61" s="64">
        <f t="shared" ref="AC61" si="18">AA61-AB61</f>
        <v>0</v>
      </c>
    </row>
    <row r="62" spans="2:29" ht="76.5" customHeight="1">
      <c r="B62" s="51"/>
      <c r="C62" s="53"/>
      <c r="D62" s="23" t="s">
        <v>172</v>
      </c>
      <c r="E62" s="24">
        <v>0</v>
      </c>
      <c r="F62" s="24">
        <v>0</v>
      </c>
      <c r="G62" s="24">
        <v>0</v>
      </c>
      <c r="H62" s="24">
        <v>0</v>
      </c>
      <c r="I62" s="24">
        <v>126.4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55"/>
      <c r="AB62" s="57"/>
      <c r="AC62" s="65"/>
    </row>
    <row r="63" spans="2:29" ht="96" customHeight="1">
      <c r="B63" s="50">
        <v>32</v>
      </c>
      <c r="C63" s="52" t="s">
        <v>13</v>
      </c>
      <c r="D63" s="23" t="s">
        <v>182</v>
      </c>
      <c r="E63" s="24">
        <v>0</v>
      </c>
      <c r="F63" s="24">
        <v>0</v>
      </c>
      <c r="G63" s="24">
        <v>0</v>
      </c>
      <c r="H63" s="24">
        <v>0</v>
      </c>
      <c r="I63" s="24">
        <v>39.700000000000003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54">
        <f>SUM(E63:Z64)</f>
        <v>193.60000000000002</v>
      </c>
      <c r="AB63" s="56">
        <v>193.6</v>
      </c>
      <c r="AC63" s="64">
        <f t="shared" ref="AC63" si="19">AA63-AB63</f>
        <v>0</v>
      </c>
    </row>
    <row r="64" spans="2:29" ht="73.5" customHeight="1">
      <c r="B64" s="51"/>
      <c r="C64" s="53"/>
      <c r="D64" s="23" t="s">
        <v>172</v>
      </c>
      <c r="E64" s="24">
        <v>0</v>
      </c>
      <c r="F64" s="24">
        <v>0</v>
      </c>
      <c r="G64" s="24">
        <v>0</v>
      </c>
      <c r="H64" s="24">
        <v>0</v>
      </c>
      <c r="I64" s="24">
        <v>153.9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55"/>
      <c r="AB64" s="57"/>
      <c r="AC64" s="65"/>
    </row>
    <row r="65" spans="2:29" ht="93" customHeight="1">
      <c r="B65" s="50">
        <v>33</v>
      </c>
      <c r="C65" s="52" t="s">
        <v>132</v>
      </c>
      <c r="D65" s="23" t="s">
        <v>182</v>
      </c>
      <c r="E65" s="24">
        <v>0</v>
      </c>
      <c r="F65" s="24">
        <v>0</v>
      </c>
      <c r="G65" s="24">
        <v>0</v>
      </c>
      <c r="H65" s="24">
        <v>0</v>
      </c>
      <c r="I65" s="24">
        <v>84.5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54">
        <f>SUM(E65:Z66)</f>
        <v>380.4</v>
      </c>
      <c r="AB65" s="56">
        <v>380.4</v>
      </c>
      <c r="AC65" s="64">
        <f t="shared" ref="AC65" si="20">AA65-AB65</f>
        <v>0</v>
      </c>
    </row>
    <row r="66" spans="2:29" ht="73.5" customHeight="1">
      <c r="B66" s="51"/>
      <c r="C66" s="53"/>
      <c r="D66" s="23" t="s">
        <v>172</v>
      </c>
      <c r="E66" s="24">
        <v>0</v>
      </c>
      <c r="F66" s="24">
        <v>0</v>
      </c>
      <c r="G66" s="24">
        <v>0</v>
      </c>
      <c r="H66" s="24">
        <v>0</v>
      </c>
      <c r="I66" s="24">
        <v>295.89999999999998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55"/>
      <c r="AB66" s="57"/>
      <c r="AC66" s="65"/>
    </row>
    <row r="67" spans="2:29" ht="98.25" customHeight="1">
      <c r="B67" s="50">
        <v>34</v>
      </c>
      <c r="C67" s="52" t="s">
        <v>201</v>
      </c>
      <c r="D67" s="23" t="s">
        <v>182</v>
      </c>
      <c r="E67" s="24">
        <v>0</v>
      </c>
      <c r="F67" s="24">
        <v>0</v>
      </c>
      <c r="G67" s="24">
        <v>0</v>
      </c>
      <c r="H67" s="24">
        <v>0</v>
      </c>
      <c r="I67" s="24">
        <v>121.4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54">
        <f>SUM(E67:Z68)</f>
        <v>709</v>
      </c>
      <c r="AB67" s="56">
        <v>709</v>
      </c>
      <c r="AC67" s="64">
        <f t="shared" ref="AC67" si="21">AA67-AB67</f>
        <v>0</v>
      </c>
    </row>
    <row r="68" spans="2:29" ht="79.5" customHeight="1">
      <c r="B68" s="51"/>
      <c r="C68" s="53"/>
      <c r="D68" s="23" t="s">
        <v>172</v>
      </c>
      <c r="E68" s="24">
        <v>0</v>
      </c>
      <c r="F68" s="24">
        <v>0</v>
      </c>
      <c r="G68" s="24">
        <v>0</v>
      </c>
      <c r="H68" s="24">
        <v>0</v>
      </c>
      <c r="I68" s="24">
        <v>587.6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55"/>
      <c r="AB68" s="57"/>
      <c r="AC68" s="65"/>
    </row>
    <row r="69" spans="2:29" ht="92.25" customHeight="1">
      <c r="B69" s="50">
        <v>35</v>
      </c>
      <c r="C69" s="52" t="s">
        <v>202</v>
      </c>
      <c r="D69" s="23" t="s">
        <v>182</v>
      </c>
      <c r="E69" s="24">
        <v>0</v>
      </c>
      <c r="F69" s="24">
        <v>0</v>
      </c>
      <c r="G69" s="24">
        <v>0</v>
      </c>
      <c r="H69" s="24">
        <v>0</v>
      </c>
      <c r="I69" s="24">
        <v>117.3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54">
        <f>SUM(E69:Z70)</f>
        <v>998.59999999999991</v>
      </c>
      <c r="AB69" s="56">
        <v>998.6</v>
      </c>
      <c r="AC69" s="64">
        <f t="shared" ref="AC69" si="22">AA69-AB69</f>
        <v>0</v>
      </c>
    </row>
    <row r="70" spans="2:29" ht="74.25" customHeight="1">
      <c r="B70" s="51"/>
      <c r="C70" s="53"/>
      <c r="D70" s="23" t="s">
        <v>172</v>
      </c>
      <c r="E70" s="24">
        <v>0</v>
      </c>
      <c r="F70" s="24">
        <v>0</v>
      </c>
      <c r="G70" s="24">
        <v>0</v>
      </c>
      <c r="H70" s="24">
        <v>0</v>
      </c>
      <c r="I70" s="24">
        <v>881.3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55"/>
      <c r="AB70" s="57"/>
      <c r="AC70" s="65"/>
    </row>
    <row r="71" spans="2:29" ht="96.75" customHeight="1">
      <c r="B71" s="26">
        <v>36</v>
      </c>
      <c r="C71" s="28" t="s">
        <v>186</v>
      </c>
      <c r="D71" s="23" t="s">
        <v>192</v>
      </c>
      <c r="E71" s="24">
        <v>0</v>
      </c>
      <c r="F71" s="24">
        <v>0</v>
      </c>
      <c r="G71" s="24">
        <v>0</v>
      </c>
      <c r="H71" s="24">
        <v>0</v>
      </c>
      <c r="I71" s="24">
        <v>300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f>SUM(E71:Z71)</f>
        <v>300</v>
      </c>
      <c r="AB71" s="9">
        <v>300</v>
      </c>
      <c r="AC71" s="2">
        <f>AA71-AB71</f>
        <v>0</v>
      </c>
    </row>
    <row r="72" spans="2:29" ht="75">
      <c r="B72" s="26">
        <v>37</v>
      </c>
      <c r="C72" s="35" t="s">
        <v>14</v>
      </c>
      <c r="D72" s="23" t="s">
        <v>192</v>
      </c>
      <c r="E72" s="24">
        <v>0</v>
      </c>
      <c r="F72" s="24">
        <v>0</v>
      </c>
      <c r="G72" s="24">
        <v>0</v>
      </c>
      <c r="H72" s="24">
        <v>0</v>
      </c>
      <c r="I72" s="24">
        <v>169.7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f>SUM(E72:Z72)</f>
        <v>169.7</v>
      </c>
      <c r="AB72" s="9">
        <v>169.7</v>
      </c>
      <c r="AC72" s="2">
        <f t="shared" ref="AC72:AC74" si="23">AA72-AB72</f>
        <v>0</v>
      </c>
    </row>
    <row r="73" spans="2:29" ht="79.5" customHeight="1">
      <c r="B73" s="26">
        <v>38</v>
      </c>
      <c r="C73" s="28" t="s">
        <v>203</v>
      </c>
      <c r="D73" s="23" t="s">
        <v>192</v>
      </c>
      <c r="E73" s="24">
        <v>0</v>
      </c>
      <c r="F73" s="24">
        <v>0</v>
      </c>
      <c r="G73" s="24">
        <v>0</v>
      </c>
      <c r="H73" s="24">
        <v>0</v>
      </c>
      <c r="I73" s="24">
        <v>225.5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f>SUM(E73:Z73)</f>
        <v>225.5</v>
      </c>
      <c r="AB73" s="9">
        <v>225.5</v>
      </c>
      <c r="AC73" s="2">
        <f t="shared" si="23"/>
        <v>0</v>
      </c>
    </row>
    <row r="74" spans="2:29" ht="75">
      <c r="B74" s="26">
        <v>39</v>
      </c>
      <c r="C74" s="27" t="s">
        <v>15</v>
      </c>
      <c r="D74" s="23" t="s">
        <v>192</v>
      </c>
      <c r="E74" s="24">
        <v>0</v>
      </c>
      <c r="F74" s="24">
        <v>0</v>
      </c>
      <c r="G74" s="24">
        <v>0</v>
      </c>
      <c r="H74" s="24">
        <v>0</v>
      </c>
      <c r="I74" s="24">
        <v>79.5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f>SUM(E74:Z74)</f>
        <v>79.5</v>
      </c>
      <c r="AB74" s="9">
        <v>79.5</v>
      </c>
      <c r="AC74" s="2">
        <f t="shared" si="23"/>
        <v>0</v>
      </c>
    </row>
    <row r="75" spans="2:29" ht="94.5" customHeight="1">
      <c r="B75" s="50">
        <v>40</v>
      </c>
      <c r="C75" s="52" t="s">
        <v>123</v>
      </c>
      <c r="D75" s="23" t="s">
        <v>182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66.599999999999994</v>
      </c>
      <c r="K75" s="24">
        <v>0</v>
      </c>
      <c r="L75" s="24">
        <v>0</v>
      </c>
      <c r="M75" s="24">
        <v>0</v>
      </c>
      <c r="N75" s="24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54">
        <f>SUM(E75:Z76)</f>
        <v>983.2</v>
      </c>
      <c r="AB75" s="56">
        <v>983.2</v>
      </c>
      <c r="AC75" s="64">
        <f>AA75-AB75</f>
        <v>0</v>
      </c>
    </row>
    <row r="76" spans="2:29" ht="79.5" customHeight="1">
      <c r="B76" s="51"/>
      <c r="C76" s="53"/>
      <c r="D76" s="23" t="s">
        <v>172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916.6</v>
      </c>
      <c r="K76" s="24">
        <v>0</v>
      </c>
      <c r="L76" s="24">
        <v>0</v>
      </c>
      <c r="M76" s="24">
        <v>0</v>
      </c>
      <c r="N76" s="24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55"/>
      <c r="AB76" s="57"/>
      <c r="AC76" s="65"/>
    </row>
    <row r="77" spans="2:29" ht="99" customHeight="1">
      <c r="B77" s="50">
        <v>41</v>
      </c>
      <c r="C77" s="52" t="s">
        <v>124</v>
      </c>
      <c r="D77" s="23" t="s">
        <v>182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46.8</v>
      </c>
      <c r="K77" s="24">
        <v>0</v>
      </c>
      <c r="L77" s="24">
        <v>0</v>
      </c>
      <c r="M77" s="24">
        <v>0</v>
      </c>
      <c r="N77" s="24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54">
        <f>SUM(E77:Z78)</f>
        <v>231.39999999999998</v>
      </c>
      <c r="AB77" s="56">
        <v>231.4</v>
      </c>
      <c r="AC77" s="64">
        <f t="shared" ref="AC77" si="24">AA77-AB77</f>
        <v>0</v>
      </c>
    </row>
    <row r="78" spans="2:29" ht="81" customHeight="1">
      <c r="B78" s="51"/>
      <c r="C78" s="53"/>
      <c r="D78" s="23" t="s">
        <v>172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184.6</v>
      </c>
      <c r="K78" s="24">
        <v>0</v>
      </c>
      <c r="L78" s="24">
        <v>0</v>
      </c>
      <c r="M78" s="24">
        <v>0</v>
      </c>
      <c r="N78" s="24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55"/>
      <c r="AB78" s="57"/>
      <c r="AC78" s="65"/>
    </row>
    <row r="79" spans="2:29" ht="93" customHeight="1">
      <c r="B79" s="50">
        <v>42</v>
      </c>
      <c r="C79" s="52" t="s">
        <v>204</v>
      </c>
      <c r="D79" s="23" t="s">
        <v>182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78.8</v>
      </c>
      <c r="K79" s="24">
        <v>0</v>
      </c>
      <c r="L79" s="24">
        <v>0</v>
      </c>
      <c r="M79" s="24">
        <v>0</v>
      </c>
      <c r="N79" s="24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54">
        <f>SUM(E79:Z80)</f>
        <v>1074.2</v>
      </c>
      <c r="AB79" s="56">
        <v>1074.2</v>
      </c>
      <c r="AC79" s="64">
        <f t="shared" ref="AC79" si="25">AA79-AB79</f>
        <v>0</v>
      </c>
    </row>
    <row r="80" spans="2:29" ht="83.25" customHeight="1">
      <c r="B80" s="51"/>
      <c r="C80" s="53"/>
      <c r="D80" s="23" t="s">
        <v>172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995.4</v>
      </c>
      <c r="K80" s="24">
        <v>0</v>
      </c>
      <c r="L80" s="24">
        <v>0</v>
      </c>
      <c r="M80" s="24">
        <v>0</v>
      </c>
      <c r="N80" s="24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55"/>
      <c r="AB80" s="57"/>
      <c r="AC80" s="65"/>
    </row>
    <row r="81" spans="2:29" ht="99" customHeight="1">
      <c r="B81" s="50">
        <v>43</v>
      </c>
      <c r="C81" s="52" t="s">
        <v>138</v>
      </c>
      <c r="D81" s="23" t="s">
        <v>182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50.1</v>
      </c>
      <c r="K81" s="24">
        <v>0</v>
      </c>
      <c r="L81" s="24">
        <v>0</v>
      </c>
      <c r="M81" s="24">
        <v>0</v>
      </c>
      <c r="N81" s="24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54">
        <f>SUM(E81:Z82)</f>
        <v>454.8</v>
      </c>
      <c r="AB81" s="56">
        <v>454.8</v>
      </c>
      <c r="AC81" s="64">
        <f t="shared" ref="AC81" si="26">AA81-AB81</f>
        <v>0</v>
      </c>
    </row>
    <row r="82" spans="2:29" ht="99" customHeight="1">
      <c r="B82" s="51"/>
      <c r="C82" s="53"/>
      <c r="D82" s="23" t="s">
        <v>172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404.7</v>
      </c>
      <c r="K82" s="24">
        <v>0</v>
      </c>
      <c r="L82" s="24">
        <v>0</v>
      </c>
      <c r="M82" s="24">
        <v>0</v>
      </c>
      <c r="N82" s="24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55"/>
      <c r="AB82" s="57"/>
      <c r="AC82" s="65"/>
    </row>
    <row r="83" spans="2:29" ht="92.25" customHeight="1">
      <c r="B83" s="50">
        <v>44</v>
      </c>
      <c r="C83" s="52" t="s">
        <v>16</v>
      </c>
      <c r="D83" s="23" t="s">
        <v>182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46.4</v>
      </c>
      <c r="K83" s="24">
        <v>0</v>
      </c>
      <c r="L83" s="24">
        <v>0</v>
      </c>
      <c r="M83" s="24">
        <v>0</v>
      </c>
      <c r="N83" s="24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54">
        <f>SUM(E83:Z84)</f>
        <v>614.1</v>
      </c>
      <c r="AB83" s="56">
        <v>614.1</v>
      </c>
      <c r="AC83" s="64">
        <f t="shared" ref="AC83" si="27">AA83-AB83</f>
        <v>0</v>
      </c>
    </row>
    <row r="84" spans="2:29" ht="75.75" customHeight="1">
      <c r="B84" s="51"/>
      <c r="C84" s="53"/>
      <c r="D84" s="23" t="s">
        <v>172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567.70000000000005</v>
      </c>
      <c r="K84" s="24">
        <v>0</v>
      </c>
      <c r="L84" s="24">
        <v>0</v>
      </c>
      <c r="M84" s="24">
        <v>0</v>
      </c>
      <c r="N84" s="24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55"/>
      <c r="AB84" s="57"/>
      <c r="AC84" s="65"/>
    </row>
    <row r="85" spans="2:29" ht="93" customHeight="1">
      <c r="B85" s="50">
        <v>45</v>
      </c>
      <c r="C85" s="52" t="s">
        <v>17</v>
      </c>
      <c r="D85" s="23" t="s">
        <v>182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101.5</v>
      </c>
      <c r="K85" s="24">
        <v>0</v>
      </c>
      <c r="L85" s="24">
        <v>0</v>
      </c>
      <c r="M85" s="24">
        <v>0</v>
      </c>
      <c r="N85" s="24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54">
        <f>SUM(E85:Z86)</f>
        <v>1076.4000000000001</v>
      </c>
      <c r="AB85" s="56">
        <v>1076.4000000000001</v>
      </c>
      <c r="AC85" s="64">
        <f t="shared" ref="AC85" si="28">AA85-AB85</f>
        <v>0</v>
      </c>
    </row>
    <row r="86" spans="2:29" ht="74.25" customHeight="1">
      <c r="B86" s="51"/>
      <c r="C86" s="53"/>
      <c r="D86" s="23" t="s">
        <v>172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974.9</v>
      </c>
      <c r="K86" s="24">
        <v>0</v>
      </c>
      <c r="L86" s="24">
        <v>0</v>
      </c>
      <c r="M86" s="24">
        <v>0</v>
      </c>
      <c r="N86" s="24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55"/>
      <c r="AB86" s="57"/>
      <c r="AC86" s="65"/>
    </row>
    <row r="87" spans="2:29" ht="93.75" customHeight="1">
      <c r="B87" s="50">
        <v>46</v>
      </c>
      <c r="C87" s="52" t="s">
        <v>18</v>
      </c>
      <c r="D87" s="23" t="s">
        <v>182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v>67.3</v>
      </c>
      <c r="K87" s="24">
        <v>0</v>
      </c>
      <c r="L87" s="24">
        <v>0</v>
      </c>
      <c r="M87" s="24">
        <v>0</v>
      </c>
      <c r="N87" s="24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54">
        <f>SUM(E87:Z88)</f>
        <v>846.19999999999993</v>
      </c>
      <c r="AB87" s="56">
        <v>846.2</v>
      </c>
      <c r="AC87" s="64">
        <f t="shared" ref="AC87" si="29">AA87-AB87</f>
        <v>0</v>
      </c>
    </row>
    <row r="88" spans="2:29" ht="76.5" customHeight="1">
      <c r="B88" s="51"/>
      <c r="C88" s="53"/>
      <c r="D88" s="23" t="s">
        <v>172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778.9</v>
      </c>
      <c r="K88" s="24">
        <v>0</v>
      </c>
      <c r="L88" s="24">
        <v>0</v>
      </c>
      <c r="M88" s="24">
        <v>0</v>
      </c>
      <c r="N88" s="24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55"/>
      <c r="AB88" s="57"/>
      <c r="AC88" s="65"/>
    </row>
    <row r="89" spans="2:29" ht="93" customHeight="1">
      <c r="B89" s="50">
        <v>47</v>
      </c>
      <c r="C89" s="52" t="s">
        <v>125</v>
      </c>
      <c r="D89" s="23" t="s">
        <v>182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64</v>
      </c>
      <c r="K89" s="24">
        <v>0</v>
      </c>
      <c r="L89" s="24">
        <v>0</v>
      </c>
      <c r="M89" s="24">
        <v>0</v>
      </c>
      <c r="N89" s="24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54">
        <f>SUM(E89:Z90)</f>
        <v>1128.3</v>
      </c>
      <c r="AB89" s="56">
        <v>1128.2</v>
      </c>
      <c r="AC89" s="64">
        <f t="shared" ref="AC89" si="30">AA89-AB89</f>
        <v>9.9999999999909051E-2</v>
      </c>
    </row>
    <row r="90" spans="2:29" ht="72" customHeight="1">
      <c r="B90" s="51"/>
      <c r="C90" s="53"/>
      <c r="D90" s="23" t="s">
        <v>172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24">
        <v>1064.3</v>
      </c>
      <c r="K90" s="24">
        <v>0</v>
      </c>
      <c r="L90" s="24">
        <v>0</v>
      </c>
      <c r="M90" s="24">
        <v>0</v>
      </c>
      <c r="N90" s="24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55"/>
      <c r="AB90" s="57"/>
      <c r="AC90" s="65"/>
    </row>
    <row r="91" spans="2:29" ht="93" customHeight="1">
      <c r="B91" s="50">
        <v>48</v>
      </c>
      <c r="C91" s="52" t="s">
        <v>69</v>
      </c>
      <c r="D91" s="23" t="s">
        <v>182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88.3</v>
      </c>
      <c r="K91" s="24">
        <v>0</v>
      </c>
      <c r="L91" s="24">
        <v>0</v>
      </c>
      <c r="M91" s="24">
        <v>0</v>
      </c>
      <c r="N91" s="24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54">
        <f>SUM(E91:Z92)</f>
        <v>1049.5999999999999</v>
      </c>
      <c r="AB91" s="56">
        <v>1049.5999999999999</v>
      </c>
      <c r="AC91" s="64">
        <f t="shared" ref="AC91" si="31">AA91-AB91</f>
        <v>0</v>
      </c>
    </row>
    <row r="92" spans="2:29" ht="74.25" customHeight="1">
      <c r="B92" s="51"/>
      <c r="C92" s="53"/>
      <c r="D92" s="23" t="s">
        <v>172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961.3</v>
      </c>
      <c r="K92" s="24">
        <v>0</v>
      </c>
      <c r="L92" s="24">
        <v>0</v>
      </c>
      <c r="M92" s="24">
        <v>0</v>
      </c>
      <c r="N92" s="24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55"/>
      <c r="AB92" s="57"/>
      <c r="AC92" s="65"/>
    </row>
    <row r="93" spans="2:29" ht="99" customHeight="1">
      <c r="B93" s="50">
        <v>49</v>
      </c>
      <c r="C93" s="52" t="s">
        <v>70</v>
      </c>
      <c r="D93" s="23" t="s">
        <v>182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46.4</v>
      </c>
      <c r="K93" s="24">
        <v>0</v>
      </c>
      <c r="L93" s="24">
        <v>0</v>
      </c>
      <c r="M93" s="24">
        <v>0</v>
      </c>
      <c r="N93" s="24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54">
        <f>SUM(E93:Z94)</f>
        <v>386.2</v>
      </c>
      <c r="AB93" s="56">
        <v>386.2</v>
      </c>
      <c r="AC93" s="64">
        <f t="shared" ref="AC93" si="32">AA93-AB93</f>
        <v>0</v>
      </c>
    </row>
    <row r="94" spans="2:29" ht="73.5" customHeight="1">
      <c r="B94" s="51"/>
      <c r="C94" s="53"/>
      <c r="D94" s="23" t="s">
        <v>172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339.8</v>
      </c>
      <c r="K94" s="24">
        <v>0</v>
      </c>
      <c r="L94" s="24">
        <v>0</v>
      </c>
      <c r="M94" s="24">
        <v>0</v>
      </c>
      <c r="N94" s="24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55"/>
      <c r="AB94" s="57"/>
      <c r="AC94" s="65"/>
    </row>
    <row r="95" spans="2:29" ht="96" customHeight="1">
      <c r="B95" s="50">
        <v>50</v>
      </c>
      <c r="C95" s="52" t="s">
        <v>19</v>
      </c>
      <c r="D95" s="23" t="s">
        <v>182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56</v>
      </c>
      <c r="L95" s="24">
        <v>0</v>
      </c>
      <c r="M95" s="24">
        <v>0</v>
      </c>
      <c r="N95" s="24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54">
        <f>SUM(E95:Z96)</f>
        <v>1371.7</v>
      </c>
      <c r="AB95" s="56">
        <v>1371.7</v>
      </c>
      <c r="AC95" s="64">
        <f t="shared" ref="AC95" si="33">AA95-AB95</f>
        <v>0</v>
      </c>
    </row>
    <row r="96" spans="2:29" ht="78.75" customHeight="1">
      <c r="B96" s="51"/>
      <c r="C96" s="53"/>
      <c r="D96" s="23" t="s">
        <v>172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1315.7</v>
      </c>
      <c r="L96" s="24">
        <v>0</v>
      </c>
      <c r="M96" s="24">
        <v>0</v>
      </c>
      <c r="N96" s="24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55"/>
      <c r="AB96" s="57"/>
      <c r="AC96" s="65"/>
    </row>
    <row r="97" spans="2:29" ht="96" customHeight="1">
      <c r="B97" s="50">
        <v>51</v>
      </c>
      <c r="C97" s="52" t="s">
        <v>71</v>
      </c>
      <c r="D97" s="23" t="s">
        <v>182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56</v>
      </c>
      <c r="L97" s="24">
        <v>0</v>
      </c>
      <c r="M97" s="24">
        <v>0</v>
      </c>
      <c r="N97" s="24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54">
        <f>SUM(E97:Z98)</f>
        <v>480.1</v>
      </c>
      <c r="AB97" s="56">
        <v>480.1</v>
      </c>
      <c r="AC97" s="64">
        <f t="shared" ref="AC97" si="34">AA97-AB97</f>
        <v>0</v>
      </c>
    </row>
    <row r="98" spans="2:29" ht="77.25" customHeight="1">
      <c r="B98" s="51"/>
      <c r="C98" s="53"/>
      <c r="D98" s="23" t="s">
        <v>172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424.1</v>
      </c>
      <c r="L98" s="24">
        <v>0</v>
      </c>
      <c r="M98" s="24">
        <v>0</v>
      </c>
      <c r="N98" s="24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55"/>
      <c r="AB98" s="57"/>
      <c r="AC98" s="65"/>
    </row>
    <row r="99" spans="2:29" ht="94.5" customHeight="1">
      <c r="B99" s="50">
        <v>52</v>
      </c>
      <c r="C99" s="52" t="s">
        <v>20</v>
      </c>
      <c r="D99" s="23" t="s">
        <v>182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56</v>
      </c>
      <c r="L99" s="24">
        <v>0</v>
      </c>
      <c r="M99" s="24">
        <v>0</v>
      </c>
      <c r="N99" s="24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54">
        <f>SUM(E99:Z100)</f>
        <v>939.9</v>
      </c>
      <c r="AB99" s="56">
        <v>939.9</v>
      </c>
      <c r="AC99" s="64">
        <f t="shared" ref="AC99" si="35">AA99-AB99</f>
        <v>0</v>
      </c>
    </row>
    <row r="100" spans="2:29" ht="78.75" customHeight="1">
      <c r="B100" s="51"/>
      <c r="C100" s="53"/>
      <c r="D100" s="23" t="s">
        <v>172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883.9</v>
      </c>
      <c r="L100" s="24">
        <v>0</v>
      </c>
      <c r="M100" s="24">
        <v>0</v>
      </c>
      <c r="N100" s="24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55"/>
      <c r="AB100" s="57"/>
      <c r="AC100" s="65"/>
    </row>
    <row r="101" spans="2:29" ht="95.25" customHeight="1">
      <c r="B101" s="50">
        <v>53</v>
      </c>
      <c r="C101" s="52" t="s">
        <v>72</v>
      </c>
      <c r="D101" s="23" t="s">
        <v>182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56</v>
      </c>
      <c r="L101" s="24">
        <v>0</v>
      </c>
      <c r="M101" s="24">
        <v>0</v>
      </c>
      <c r="N101" s="24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54">
        <f>SUM(E101:Z102)</f>
        <v>893.9</v>
      </c>
      <c r="AB101" s="56">
        <v>893.9</v>
      </c>
      <c r="AC101" s="64">
        <f t="shared" ref="AC101" si="36">AA101-AB101</f>
        <v>0</v>
      </c>
    </row>
    <row r="102" spans="2:29" ht="72" customHeight="1">
      <c r="B102" s="51"/>
      <c r="C102" s="53"/>
      <c r="D102" s="23" t="s">
        <v>172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837.9</v>
      </c>
      <c r="L102" s="24">
        <v>0</v>
      </c>
      <c r="M102" s="24">
        <v>0</v>
      </c>
      <c r="N102" s="24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55"/>
      <c r="AB102" s="57"/>
      <c r="AC102" s="65"/>
    </row>
    <row r="103" spans="2:29" ht="92.25" customHeight="1">
      <c r="B103" s="50">
        <v>54</v>
      </c>
      <c r="C103" s="52" t="s">
        <v>133</v>
      </c>
      <c r="D103" s="23" t="s">
        <v>182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56</v>
      </c>
      <c r="L103" s="24">
        <v>0</v>
      </c>
      <c r="M103" s="24">
        <v>0</v>
      </c>
      <c r="N103" s="24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54">
        <f>SUM(E103:Z104)</f>
        <v>1543.2</v>
      </c>
      <c r="AB103" s="56">
        <v>1543.2</v>
      </c>
      <c r="AC103" s="64">
        <f t="shared" ref="AC103" si="37">AA103-AB103</f>
        <v>0</v>
      </c>
    </row>
    <row r="104" spans="2:29" ht="75.75" customHeight="1">
      <c r="B104" s="51"/>
      <c r="C104" s="53"/>
      <c r="D104" s="23" t="s">
        <v>172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1487.2</v>
      </c>
      <c r="L104" s="24">
        <v>0</v>
      </c>
      <c r="M104" s="24">
        <v>0</v>
      </c>
      <c r="N104" s="24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55"/>
      <c r="AB104" s="57"/>
      <c r="AC104" s="65"/>
    </row>
    <row r="105" spans="2:29" ht="95.25" customHeight="1">
      <c r="B105" s="50">
        <v>55</v>
      </c>
      <c r="C105" s="52" t="s">
        <v>205</v>
      </c>
      <c r="D105" s="23" t="s">
        <v>182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70</v>
      </c>
      <c r="L105" s="24">
        <v>0</v>
      </c>
      <c r="M105" s="24">
        <v>0</v>
      </c>
      <c r="N105" s="24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54">
        <f>SUM(E105:Z106)</f>
        <v>1477.2</v>
      </c>
      <c r="AB105" s="56">
        <v>1477.2</v>
      </c>
      <c r="AC105" s="64">
        <f t="shared" ref="AC105" si="38">AA105-AB105</f>
        <v>0</v>
      </c>
    </row>
    <row r="106" spans="2:29" ht="78.75" customHeight="1">
      <c r="B106" s="51"/>
      <c r="C106" s="53"/>
      <c r="D106" s="23" t="s">
        <v>172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1407.2</v>
      </c>
      <c r="L106" s="24">
        <v>0</v>
      </c>
      <c r="M106" s="24">
        <v>0</v>
      </c>
      <c r="N106" s="24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55"/>
      <c r="AB106" s="57"/>
      <c r="AC106" s="65"/>
    </row>
    <row r="107" spans="2:29" ht="94.5" customHeight="1">
      <c r="B107" s="50">
        <v>56</v>
      </c>
      <c r="C107" s="52" t="s">
        <v>21</v>
      </c>
      <c r="D107" s="23" t="s">
        <v>182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56</v>
      </c>
      <c r="L107" s="24">
        <v>0</v>
      </c>
      <c r="M107" s="24">
        <v>0</v>
      </c>
      <c r="N107" s="24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54">
        <f>SUM(E107:Z108)</f>
        <v>655.5</v>
      </c>
      <c r="AB107" s="56">
        <v>655.5</v>
      </c>
      <c r="AC107" s="64">
        <f t="shared" ref="AC107" si="39">AA107-AB107</f>
        <v>0</v>
      </c>
    </row>
    <row r="108" spans="2:29" ht="74.25" customHeight="1">
      <c r="B108" s="51"/>
      <c r="C108" s="53"/>
      <c r="D108" s="23" t="s">
        <v>172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599.5</v>
      </c>
      <c r="L108" s="24">
        <v>0</v>
      </c>
      <c r="M108" s="24">
        <v>0</v>
      </c>
      <c r="N108" s="24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55"/>
      <c r="AB108" s="57"/>
      <c r="AC108" s="65"/>
    </row>
    <row r="109" spans="2:29" ht="96" customHeight="1">
      <c r="B109" s="50">
        <v>57</v>
      </c>
      <c r="C109" s="52" t="s">
        <v>206</v>
      </c>
      <c r="D109" s="23" t="s">
        <v>182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56</v>
      </c>
      <c r="L109" s="24">
        <v>0</v>
      </c>
      <c r="M109" s="24">
        <v>0</v>
      </c>
      <c r="N109" s="24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54">
        <f>SUM(E109:Z110)</f>
        <v>1578.4</v>
      </c>
      <c r="AB109" s="56">
        <v>4578.3999999999996</v>
      </c>
      <c r="AC109" s="62">
        <f t="shared" ref="AC109" si="40">AA109-AB109</f>
        <v>-2999.9999999999995</v>
      </c>
    </row>
    <row r="110" spans="2:29" ht="110.25" customHeight="1">
      <c r="B110" s="51"/>
      <c r="C110" s="53"/>
      <c r="D110" s="23" t="s">
        <v>172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1522.4</v>
      </c>
      <c r="L110" s="24">
        <v>0</v>
      </c>
      <c r="M110" s="24">
        <v>0</v>
      </c>
      <c r="N110" s="24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55"/>
      <c r="AB110" s="57"/>
      <c r="AC110" s="63"/>
    </row>
    <row r="111" spans="2:29" ht="97.5" customHeight="1">
      <c r="B111" s="50">
        <v>58</v>
      </c>
      <c r="C111" s="52" t="s">
        <v>22</v>
      </c>
      <c r="D111" s="23" t="s">
        <v>182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56</v>
      </c>
      <c r="L111" s="24">
        <v>0</v>
      </c>
      <c r="M111" s="24">
        <v>0</v>
      </c>
      <c r="N111" s="24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54">
        <f>SUM(E111:Z112)</f>
        <v>937.5</v>
      </c>
      <c r="AB111" s="56">
        <v>937.5</v>
      </c>
      <c r="AC111" s="64">
        <f t="shared" ref="AC111" si="41">AA111-AB111</f>
        <v>0</v>
      </c>
    </row>
    <row r="112" spans="2:29" ht="72" customHeight="1">
      <c r="B112" s="51"/>
      <c r="C112" s="53"/>
      <c r="D112" s="23" t="s">
        <v>172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881.5</v>
      </c>
      <c r="L112" s="24">
        <v>0</v>
      </c>
      <c r="M112" s="24">
        <v>0</v>
      </c>
      <c r="N112" s="24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55"/>
      <c r="AB112" s="57"/>
      <c r="AC112" s="65"/>
    </row>
    <row r="113" spans="2:29" ht="92.25" customHeight="1">
      <c r="B113" s="50">
        <v>59</v>
      </c>
      <c r="C113" s="69" t="s">
        <v>23</v>
      </c>
      <c r="D113" s="23" t="s">
        <v>182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204</v>
      </c>
      <c r="M113" s="24">
        <v>0</v>
      </c>
      <c r="N113" s="24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54">
        <f>SUM(E113:Z114)</f>
        <v>1180.2</v>
      </c>
      <c r="AB113" s="56">
        <v>1180.2</v>
      </c>
      <c r="AC113" s="64">
        <f t="shared" ref="AC113" si="42">AA113-AB113</f>
        <v>0</v>
      </c>
    </row>
    <row r="114" spans="2:29" ht="76.5" customHeight="1">
      <c r="B114" s="51"/>
      <c r="C114" s="70"/>
      <c r="D114" s="23" t="s">
        <v>172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976.2</v>
      </c>
      <c r="M114" s="24">
        <v>0</v>
      </c>
      <c r="N114" s="24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55"/>
      <c r="AB114" s="57"/>
      <c r="AC114" s="65"/>
    </row>
    <row r="115" spans="2:29" ht="96.75" customHeight="1">
      <c r="B115" s="50">
        <v>60</v>
      </c>
      <c r="C115" s="52" t="s">
        <v>207</v>
      </c>
      <c r="D115" s="23" t="s">
        <v>182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184.5</v>
      </c>
      <c r="M115" s="24">
        <v>0</v>
      </c>
      <c r="N115" s="24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54">
        <f>SUM(E115:Z116)</f>
        <v>1081.5</v>
      </c>
      <c r="AB115" s="56">
        <v>1081.5</v>
      </c>
      <c r="AC115" s="64">
        <f t="shared" ref="AC115" si="43">AA115-AB115</f>
        <v>0</v>
      </c>
    </row>
    <row r="116" spans="2:29" ht="74.25" customHeight="1">
      <c r="B116" s="51"/>
      <c r="C116" s="53"/>
      <c r="D116" s="23" t="s">
        <v>172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897</v>
      </c>
      <c r="M116" s="24">
        <v>0</v>
      </c>
      <c r="N116" s="24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55"/>
      <c r="AB116" s="57"/>
      <c r="AC116" s="65"/>
    </row>
    <row r="117" spans="2:29" ht="97.5" customHeight="1">
      <c r="B117" s="50">
        <v>61</v>
      </c>
      <c r="C117" s="52" t="s">
        <v>73</v>
      </c>
      <c r="D117" s="23" t="s">
        <v>182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191.6</v>
      </c>
      <c r="M117" s="24">
        <v>0</v>
      </c>
      <c r="N117" s="24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54">
        <f>SUM(E117:Z118)</f>
        <v>802.7</v>
      </c>
      <c r="AB117" s="56">
        <v>802.7</v>
      </c>
      <c r="AC117" s="64">
        <f t="shared" ref="AC117" si="44">AA117-AB117</f>
        <v>0</v>
      </c>
    </row>
    <row r="118" spans="2:29" ht="74.25" customHeight="1">
      <c r="B118" s="51"/>
      <c r="C118" s="53"/>
      <c r="D118" s="23" t="s">
        <v>172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611.1</v>
      </c>
      <c r="M118" s="24">
        <v>0</v>
      </c>
      <c r="N118" s="24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55"/>
      <c r="AB118" s="57"/>
      <c r="AC118" s="65"/>
    </row>
    <row r="119" spans="2:29" ht="94.5" customHeight="1">
      <c r="B119" s="50">
        <v>62</v>
      </c>
      <c r="C119" s="52" t="s">
        <v>74</v>
      </c>
      <c r="D119" s="23" t="s">
        <v>182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24">
        <v>70</v>
      </c>
      <c r="L119" s="24">
        <v>0</v>
      </c>
      <c r="M119" s="24">
        <v>0</v>
      </c>
      <c r="N119" s="24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54">
        <f>SUM(E119:Z120)</f>
        <v>2948.7</v>
      </c>
      <c r="AB119" s="56">
        <v>2948.7</v>
      </c>
      <c r="AC119" s="64">
        <f t="shared" ref="AC119" si="45">AA119-AB119</f>
        <v>0</v>
      </c>
    </row>
    <row r="120" spans="2:29" ht="78.75" customHeight="1">
      <c r="B120" s="51"/>
      <c r="C120" s="53"/>
      <c r="D120" s="23" t="s">
        <v>172</v>
      </c>
      <c r="E120" s="24">
        <v>0</v>
      </c>
      <c r="F120" s="24">
        <v>0</v>
      </c>
      <c r="G120" s="24">
        <v>0</v>
      </c>
      <c r="H120" s="24">
        <v>0</v>
      </c>
      <c r="I120" s="24">
        <v>0</v>
      </c>
      <c r="J120" s="24">
        <v>0</v>
      </c>
      <c r="K120" s="24">
        <v>2878.7</v>
      </c>
      <c r="L120" s="24">
        <v>0</v>
      </c>
      <c r="M120" s="24">
        <v>0</v>
      </c>
      <c r="N120" s="24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55"/>
      <c r="AB120" s="57"/>
      <c r="AC120" s="65"/>
    </row>
    <row r="121" spans="2:29" ht="96" customHeight="1">
      <c r="B121" s="50">
        <v>63</v>
      </c>
      <c r="C121" s="52" t="s">
        <v>208</v>
      </c>
      <c r="D121" s="23" t="s">
        <v>182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4">
        <v>0</v>
      </c>
      <c r="K121" s="24">
        <v>56</v>
      </c>
      <c r="L121" s="24">
        <v>0</v>
      </c>
      <c r="M121" s="24">
        <v>0</v>
      </c>
      <c r="N121" s="24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54">
        <f>SUM(E121:Z122)</f>
        <v>723.4</v>
      </c>
      <c r="AB121" s="56">
        <v>723.4</v>
      </c>
      <c r="AC121" s="64">
        <f t="shared" ref="AC121" si="46">AA121-AB121</f>
        <v>0</v>
      </c>
    </row>
    <row r="122" spans="2:29" ht="75.75" customHeight="1">
      <c r="B122" s="51"/>
      <c r="C122" s="53"/>
      <c r="D122" s="23" t="s">
        <v>172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667.4</v>
      </c>
      <c r="L122" s="24">
        <v>0</v>
      </c>
      <c r="M122" s="24">
        <v>0</v>
      </c>
      <c r="N122" s="24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55"/>
      <c r="AB122" s="57"/>
      <c r="AC122" s="65"/>
    </row>
    <row r="123" spans="2:29" ht="96.75" customHeight="1">
      <c r="B123" s="50">
        <v>64</v>
      </c>
      <c r="C123" s="52" t="s">
        <v>209</v>
      </c>
      <c r="D123" s="23" t="s">
        <v>182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24">
        <v>0</v>
      </c>
      <c r="K123" s="24">
        <v>56</v>
      </c>
      <c r="L123" s="24">
        <v>0</v>
      </c>
      <c r="M123" s="24">
        <v>0</v>
      </c>
      <c r="N123" s="24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54">
        <f>SUM(E123:Z124)</f>
        <v>289.5</v>
      </c>
      <c r="AB123" s="56">
        <v>289.5</v>
      </c>
      <c r="AC123" s="64">
        <f t="shared" ref="AC123" si="47">AA123-AB123</f>
        <v>0</v>
      </c>
    </row>
    <row r="124" spans="2:29" ht="74.25" customHeight="1">
      <c r="B124" s="51"/>
      <c r="C124" s="53"/>
      <c r="D124" s="23" t="s">
        <v>172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4">
        <v>0</v>
      </c>
      <c r="K124" s="24">
        <v>233.5</v>
      </c>
      <c r="L124" s="24">
        <v>0</v>
      </c>
      <c r="M124" s="24">
        <v>0</v>
      </c>
      <c r="N124" s="24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55"/>
      <c r="AB124" s="57"/>
      <c r="AC124" s="65"/>
    </row>
    <row r="125" spans="2:29" ht="93" customHeight="1">
      <c r="B125" s="50">
        <v>65</v>
      </c>
      <c r="C125" s="52" t="s">
        <v>210</v>
      </c>
      <c r="D125" s="23" t="s">
        <v>182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335.6</v>
      </c>
      <c r="M125" s="24">
        <v>0</v>
      </c>
      <c r="N125" s="24">
        <v>0</v>
      </c>
      <c r="O125" s="25">
        <v>0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25">
        <v>0</v>
      </c>
      <c r="AA125" s="54">
        <f>SUM(E125:Z126)</f>
        <v>1658</v>
      </c>
      <c r="AB125" s="56">
        <v>1658</v>
      </c>
      <c r="AC125" s="64">
        <f t="shared" ref="AC125" si="48">AA125-AB125</f>
        <v>0</v>
      </c>
    </row>
    <row r="126" spans="2:29" ht="79.5" customHeight="1">
      <c r="B126" s="51"/>
      <c r="C126" s="53"/>
      <c r="D126" s="23" t="s">
        <v>172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24">
        <v>1322.4</v>
      </c>
      <c r="M126" s="24">
        <v>0</v>
      </c>
      <c r="N126" s="24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55"/>
      <c r="AB126" s="57"/>
      <c r="AC126" s="65"/>
    </row>
    <row r="127" spans="2:29" ht="100.5" customHeight="1">
      <c r="B127" s="50">
        <v>66</v>
      </c>
      <c r="C127" s="52" t="s">
        <v>24</v>
      </c>
      <c r="D127" s="23" t="s">
        <v>182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199.7</v>
      </c>
      <c r="M127" s="24">
        <v>0</v>
      </c>
      <c r="N127" s="24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54">
        <f>SUM(E127:Z128)</f>
        <v>1152</v>
      </c>
      <c r="AB127" s="56">
        <v>1152</v>
      </c>
      <c r="AC127" s="64">
        <f t="shared" ref="AC127" si="49">AA127-AB127</f>
        <v>0</v>
      </c>
    </row>
    <row r="128" spans="2:29" ht="74.25" customHeight="1">
      <c r="B128" s="51"/>
      <c r="C128" s="53"/>
      <c r="D128" s="23" t="s">
        <v>172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4">
        <v>0</v>
      </c>
      <c r="K128" s="24">
        <v>0</v>
      </c>
      <c r="L128" s="24">
        <v>952.3</v>
      </c>
      <c r="M128" s="24">
        <v>0</v>
      </c>
      <c r="N128" s="24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55"/>
      <c r="AB128" s="57"/>
      <c r="AC128" s="65"/>
    </row>
    <row r="129" spans="2:29" ht="93" customHeight="1">
      <c r="B129" s="50">
        <v>67</v>
      </c>
      <c r="C129" s="52" t="s">
        <v>211</v>
      </c>
      <c r="D129" s="23" t="s">
        <v>182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175.6</v>
      </c>
      <c r="M129" s="24">
        <v>0</v>
      </c>
      <c r="N129" s="24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54">
        <f>SUM(E129:Z130)</f>
        <v>922.5</v>
      </c>
      <c r="AB129" s="56">
        <v>922.5</v>
      </c>
      <c r="AC129" s="64">
        <f t="shared" ref="AC129" si="50">AA129-AB129</f>
        <v>0</v>
      </c>
    </row>
    <row r="130" spans="2:29" ht="76.5" customHeight="1">
      <c r="B130" s="51"/>
      <c r="C130" s="53"/>
      <c r="D130" s="23" t="s">
        <v>172</v>
      </c>
      <c r="E130" s="24">
        <v>0</v>
      </c>
      <c r="F130" s="24">
        <v>0</v>
      </c>
      <c r="G130" s="24">
        <v>0</v>
      </c>
      <c r="H130" s="24">
        <v>0</v>
      </c>
      <c r="I130" s="24">
        <v>0</v>
      </c>
      <c r="J130" s="24">
        <v>0</v>
      </c>
      <c r="K130" s="24">
        <v>0</v>
      </c>
      <c r="L130" s="24">
        <v>746.9</v>
      </c>
      <c r="M130" s="24">
        <v>0</v>
      </c>
      <c r="N130" s="24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55"/>
      <c r="AB130" s="57"/>
      <c r="AC130" s="65"/>
    </row>
    <row r="131" spans="2:29" ht="93.75" customHeight="1">
      <c r="B131" s="50">
        <v>68</v>
      </c>
      <c r="C131" s="52" t="s">
        <v>126</v>
      </c>
      <c r="D131" s="23" t="s">
        <v>182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  <c r="L131" s="24">
        <v>160.5</v>
      </c>
      <c r="M131" s="24">
        <v>0</v>
      </c>
      <c r="N131" s="24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  <c r="AA131" s="54">
        <f>SUM(E131:Z132)</f>
        <v>814</v>
      </c>
      <c r="AB131" s="56">
        <v>814</v>
      </c>
      <c r="AC131" s="64">
        <f t="shared" ref="AC131" si="51">AA131-AB131</f>
        <v>0</v>
      </c>
    </row>
    <row r="132" spans="2:29" ht="78" customHeight="1">
      <c r="B132" s="51"/>
      <c r="C132" s="53"/>
      <c r="D132" s="23" t="s">
        <v>172</v>
      </c>
      <c r="E132" s="24">
        <v>0</v>
      </c>
      <c r="F132" s="24">
        <v>0</v>
      </c>
      <c r="G132" s="24">
        <v>0</v>
      </c>
      <c r="H132" s="24">
        <v>0</v>
      </c>
      <c r="I132" s="24">
        <v>0</v>
      </c>
      <c r="J132" s="24">
        <v>0</v>
      </c>
      <c r="K132" s="24">
        <v>0</v>
      </c>
      <c r="L132" s="24">
        <v>653.5</v>
      </c>
      <c r="M132" s="24">
        <v>0</v>
      </c>
      <c r="N132" s="24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55"/>
      <c r="AB132" s="57"/>
      <c r="AC132" s="65"/>
    </row>
    <row r="133" spans="2:29" ht="90" customHeight="1">
      <c r="B133" s="50">
        <v>69</v>
      </c>
      <c r="C133" s="52" t="s">
        <v>75</v>
      </c>
      <c r="D133" s="23" t="s">
        <v>182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332.6</v>
      </c>
      <c r="M133" s="24">
        <v>0</v>
      </c>
      <c r="N133" s="24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54">
        <f>SUM(E133:Z134)</f>
        <v>2671.9</v>
      </c>
      <c r="AB133" s="56">
        <v>2671.9</v>
      </c>
      <c r="AC133" s="64">
        <f t="shared" ref="AC133" si="52">AA133-AB133</f>
        <v>0</v>
      </c>
    </row>
    <row r="134" spans="2:29" ht="71.25" customHeight="1">
      <c r="B134" s="51"/>
      <c r="C134" s="53"/>
      <c r="D134" s="23" t="s">
        <v>172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24">
        <v>0</v>
      </c>
      <c r="K134" s="24">
        <v>0</v>
      </c>
      <c r="L134" s="24">
        <v>2339.3000000000002</v>
      </c>
      <c r="M134" s="24">
        <v>0</v>
      </c>
      <c r="N134" s="24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55"/>
      <c r="AB134" s="57"/>
      <c r="AC134" s="65"/>
    </row>
    <row r="135" spans="2:29" ht="95.25" customHeight="1">
      <c r="B135" s="50">
        <v>70</v>
      </c>
      <c r="C135" s="52" t="s">
        <v>180</v>
      </c>
      <c r="D135" s="23" t="s">
        <v>182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  <c r="J135" s="24">
        <v>0</v>
      </c>
      <c r="K135" s="24">
        <v>0</v>
      </c>
      <c r="L135" s="24">
        <v>158.6</v>
      </c>
      <c r="M135" s="24">
        <v>0</v>
      </c>
      <c r="N135" s="24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54">
        <f>SUM(E135:Z136)</f>
        <v>775.6</v>
      </c>
      <c r="AB135" s="56">
        <v>775.6</v>
      </c>
      <c r="AC135" s="64">
        <f t="shared" ref="AC135" si="53">AA135-AB135</f>
        <v>0</v>
      </c>
    </row>
    <row r="136" spans="2:29" ht="75.75" customHeight="1">
      <c r="B136" s="51"/>
      <c r="C136" s="53"/>
      <c r="D136" s="23" t="s">
        <v>172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24">
        <v>617</v>
      </c>
      <c r="M136" s="24">
        <v>0</v>
      </c>
      <c r="N136" s="24">
        <v>0</v>
      </c>
      <c r="O136" s="25">
        <v>0</v>
      </c>
      <c r="P136" s="25">
        <v>0</v>
      </c>
      <c r="Q136" s="25">
        <v>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55"/>
      <c r="AB136" s="57"/>
      <c r="AC136" s="65"/>
    </row>
    <row r="137" spans="2:29" ht="95.25" customHeight="1">
      <c r="B137" s="50">
        <v>71</v>
      </c>
      <c r="C137" s="52" t="s">
        <v>25</v>
      </c>
      <c r="D137" s="23" t="s">
        <v>182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  <c r="M137" s="24">
        <v>82.8</v>
      </c>
      <c r="N137" s="24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54">
        <f>SUM(E137:Z138)</f>
        <v>1232.3999999999999</v>
      </c>
      <c r="AB137" s="56">
        <v>1232.4000000000001</v>
      </c>
      <c r="AC137" s="64">
        <f t="shared" ref="AC137" si="54">AA137-AB137</f>
        <v>0</v>
      </c>
    </row>
    <row r="138" spans="2:29" ht="75.75" customHeight="1">
      <c r="B138" s="51"/>
      <c r="C138" s="53"/>
      <c r="D138" s="23" t="s">
        <v>172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0</v>
      </c>
      <c r="K138" s="24">
        <v>0</v>
      </c>
      <c r="L138" s="24">
        <v>0</v>
      </c>
      <c r="M138" s="24">
        <v>1149.5999999999999</v>
      </c>
      <c r="N138" s="24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55"/>
      <c r="AB138" s="57"/>
      <c r="AC138" s="65"/>
    </row>
    <row r="139" spans="2:29" ht="92.25" customHeight="1">
      <c r="B139" s="50">
        <v>72</v>
      </c>
      <c r="C139" s="52" t="s">
        <v>127</v>
      </c>
      <c r="D139" s="23" t="s">
        <v>182</v>
      </c>
      <c r="E139" s="24">
        <v>0</v>
      </c>
      <c r="F139" s="24">
        <v>0</v>
      </c>
      <c r="G139" s="24">
        <v>0</v>
      </c>
      <c r="H139" s="24">
        <v>0</v>
      </c>
      <c r="I139" s="24">
        <v>0</v>
      </c>
      <c r="J139" s="24">
        <v>0</v>
      </c>
      <c r="K139" s="24">
        <v>0</v>
      </c>
      <c r="L139" s="24">
        <v>129.6</v>
      </c>
      <c r="M139" s="24">
        <v>0</v>
      </c>
      <c r="N139" s="24">
        <v>0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54">
        <f>SUM(E139:Z140)</f>
        <v>631</v>
      </c>
      <c r="AB139" s="56">
        <v>631</v>
      </c>
      <c r="AC139" s="64">
        <f t="shared" ref="AC139" si="55">AA139-AB139</f>
        <v>0</v>
      </c>
    </row>
    <row r="140" spans="2:29" ht="74.25" customHeight="1">
      <c r="B140" s="51"/>
      <c r="C140" s="53"/>
      <c r="D140" s="23" t="s">
        <v>172</v>
      </c>
      <c r="E140" s="24">
        <v>0</v>
      </c>
      <c r="F140" s="24">
        <v>0</v>
      </c>
      <c r="G140" s="24">
        <v>0</v>
      </c>
      <c r="H140" s="24">
        <v>0</v>
      </c>
      <c r="I140" s="24">
        <v>0</v>
      </c>
      <c r="J140" s="24">
        <v>0</v>
      </c>
      <c r="K140" s="24">
        <v>0</v>
      </c>
      <c r="L140" s="24">
        <v>501.4</v>
      </c>
      <c r="M140" s="24">
        <v>0</v>
      </c>
      <c r="N140" s="24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55"/>
      <c r="AB140" s="57"/>
      <c r="AC140" s="65"/>
    </row>
    <row r="141" spans="2:29" ht="90" customHeight="1">
      <c r="B141" s="50">
        <v>73</v>
      </c>
      <c r="C141" s="52" t="s">
        <v>187</v>
      </c>
      <c r="D141" s="23" t="s">
        <v>182</v>
      </c>
      <c r="E141" s="24">
        <v>0</v>
      </c>
      <c r="F141" s="24">
        <v>0</v>
      </c>
      <c r="G141" s="24">
        <v>0</v>
      </c>
      <c r="H141" s="24">
        <v>0</v>
      </c>
      <c r="I141" s="24">
        <v>0</v>
      </c>
      <c r="J141" s="24">
        <v>0</v>
      </c>
      <c r="K141" s="24">
        <v>0</v>
      </c>
      <c r="L141" s="24">
        <v>0</v>
      </c>
      <c r="M141" s="24">
        <v>115.8</v>
      </c>
      <c r="N141" s="24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54">
        <f>SUM(E141:Z142)</f>
        <v>2155.8000000000002</v>
      </c>
      <c r="AB141" s="56">
        <v>2155.8000000000002</v>
      </c>
      <c r="AC141" s="64">
        <f t="shared" ref="AC141" si="56">AA141-AB141</f>
        <v>0</v>
      </c>
    </row>
    <row r="142" spans="2:29" ht="72.75" customHeight="1">
      <c r="B142" s="51"/>
      <c r="C142" s="53"/>
      <c r="D142" s="23" t="s">
        <v>172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24">
        <v>0</v>
      </c>
      <c r="K142" s="24">
        <v>0</v>
      </c>
      <c r="L142" s="24">
        <v>0</v>
      </c>
      <c r="M142" s="24">
        <v>2040</v>
      </c>
      <c r="N142" s="24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55"/>
      <c r="AB142" s="57"/>
      <c r="AC142" s="65"/>
    </row>
    <row r="143" spans="2:29" ht="95.25" customHeight="1">
      <c r="B143" s="50">
        <v>74</v>
      </c>
      <c r="C143" s="52" t="s">
        <v>212</v>
      </c>
      <c r="D143" s="23" t="s">
        <v>182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234</v>
      </c>
      <c r="M143" s="24">
        <v>0</v>
      </c>
      <c r="N143" s="24">
        <v>0</v>
      </c>
      <c r="O143" s="25">
        <v>0</v>
      </c>
      <c r="P143" s="25">
        <v>0</v>
      </c>
      <c r="Q143" s="25">
        <v>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54">
        <f>SUM(E143:Z144)</f>
        <v>1700.4</v>
      </c>
      <c r="AB143" s="56">
        <v>1700.4</v>
      </c>
      <c r="AC143" s="64">
        <f t="shared" ref="AC143" si="57">AA143-AB143</f>
        <v>0</v>
      </c>
    </row>
    <row r="144" spans="2:29" ht="75" customHeight="1">
      <c r="B144" s="51"/>
      <c r="C144" s="53"/>
      <c r="D144" s="23" t="s">
        <v>172</v>
      </c>
      <c r="E144" s="24">
        <v>0</v>
      </c>
      <c r="F144" s="24">
        <v>0</v>
      </c>
      <c r="G144" s="24">
        <v>0</v>
      </c>
      <c r="H144" s="24">
        <v>0</v>
      </c>
      <c r="I144" s="24">
        <v>0</v>
      </c>
      <c r="J144" s="24">
        <v>0</v>
      </c>
      <c r="K144" s="24">
        <v>0</v>
      </c>
      <c r="L144" s="24">
        <v>1466.4</v>
      </c>
      <c r="M144" s="24">
        <v>0</v>
      </c>
      <c r="N144" s="24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55"/>
      <c r="AB144" s="57"/>
      <c r="AC144" s="65"/>
    </row>
    <row r="145" spans="2:29" ht="89.25" customHeight="1">
      <c r="B145" s="50">
        <v>75</v>
      </c>
      <c r="C145" s="52" t="s">
        <v>213</v>
      </c>
      <c r="D145" s="23" t="s">
        <v>182</v>
      </c>
      <c r="E145" s="24">
        <v>0</v>
      </c>
      <c r="F145" s="24">
        <v>0</v>
      </c>
      <c r="G145" s="24">
        <v>0</v>
      </c>
      <c r="H145" s="24">
        <v>0</v>
      </c>
      <c r="I145" s="24">
        <v>0</v>
      </c>
      <c r="J145" s="24">
        <v>0</v>
      </c>
      <c r="K145" s="24">
        <v>0</v>
      </c>
      <c r="L145" s="24">
        <v>148.9</v>
      </c>
      <c r="M145" s="24">
        <v>0</v>
      </c>
      <c r="N145" s="24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54">
        <f>SUM(E145:Z146)</f>
        <v>1714.3000000000002</v>
      </c>
      <c r="AB145" s="56">
        <v>1714.3</v>
      </c>
      <c r="AC145" s="64">
        <f t="shared" ref="AC145" si="58">AA145-AB145</f>
        <v>0</v>
      </c>
    </row>
    <row r="146" spans="2:29" ht="72" customHeight="1">
      <c r="B146" s="51"/>
      <c r="C146" s="53"/>
      <c r="D146" s="23" t="s">
        <v>172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1565.4</v>
      </c>
      <c r="M146" s="24">
        <v>0</v>
      </c>
      <c r="N146" s="24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55"/>
      <c r="AB146" s="57"/>
      <c r="AC146" s="65"/>
    </row>
    <row r="147" spans="2:29" ht="92.25" customHeight="1">
      <c r="B147" s="50">
        <v>76</v>
      </c>
      <c r="C147" s="69" t="s">
        <v>26</v>
      </c>
      <c r="D147" s="23" t="s">
        <v>182</v>
      </c>
      <c r="E147" s="24">
        <v>0</v>
      </c>
      <c r="F147" s="24">
        <v>0</v>
      </c>
      <c r="G147" s="24">
        <v>0</v>
      </c>
      <c r="H147" s="24">
        <v>173.6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0</v>
      </c>
      <c r="U147" s="25">
        <v>0</v>
      </c>
      <c r="V147" s="25">
        <v>1456.4</v>
      </c>
      <c r="W147" s="25">
        <v>0</v>
      </c>
      <c r="X147" s="25">
        <v>0</v>
      </c>
      <c r="Y147" s="25">
        <v>0</v>
      </c>
      <c r="Z147" s="25">
        <v>0</v>
      </c>
      <c r="AA147" s="54">
        <f>SUM(E147:Z148)</f>
        <v>11684.4</v>
      </c>
      <c r="AB147" s="56">
        <f>173.6+10233.1</f>
        <v>10406.700000000001</v>
      </c>
      <c r="AC147" s="64">
        <f t="shared" ref="AC147" si="59">AA147-AB147</f>
        <v>1277.6999999999989</v>
      </c>
    </row>
    <row r="148" spans="2:29" ht="78" customHeight="1">
      <c r="B148" s="51"/>
      <c r="C148" s="70"/>
      <c r="D148" s="23" t="s">
        <v>172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5">
        <v>0</v>
      </c>
      <c r="P148" s="25">
        <v>0</v>
      </c>
      <c r="Q148" s="25">
        <v>0</v>
      </c>
      <c r="R148" s="25">
        <v>0</v>
      </c>
      <c r="S148" s="25">
        <v>0</v>
      </c>
      <c r="T148" s="25">
        <v>0</v>
      </c>
      <c r="U148" s="25">
        <v>0</v>
      </c>
      <c r="V148" s="25">
        <v>10054.4</v>
      </c>
      <c r="W148" s="25">
        <v>0</v>
      </c>
      <c r="X148" s="25">
        <v>0</v>
      </c>
      <c r="Y148" s="25">
        <v>0</v>
      </c>
      <c r="Z148" s="25">
        <v>0</v>
      </c>
      <c r="AA148" s="55"/>
      <c r="AB148" s="57"/>
      <c r="AC148" s="65"/>
    </row>
    <row r="149" spans="2:29" ht="94.5" customHeight="1">
      <c r="B149" s="50">
        <v>77</v>
      </c>
      <c r="C149" s="69" t="s">
        <v>27</v>
      </c>
      <c r="D149" s="23" t="s">
        <v>182</v>
      </c>
      <c r="E149" s="24">
        <v>0</v>
      </c>
      <c r="F149" s="24">
        <v>0</v>
      </c>
      <c r="G149" s="24">
        <v>0</v>
      </c>
      <c r="H149" s="24">
        <v>169.3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54">
        <f>SUM(E149:Z150)</f>
        <v>169.3</v>
      </c>
      <c r="AB149" s="56">
        <v>169.3</v>
      </c>
      <c r="AC149" s="64">
        <f t="shared" ref="AC149" si="60">AA149-AB149</f>
        <v>0</v>
      </c>
    </row>
    <row r="150" spans="2:29" ht="75.75" customHeight="1">
      <c r="B150" s="51"/>
      <c r="C150" s="70"/>
      <c r="D150" s="23" t="s">
        <v>172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55"/>
      <c r="AB150" s="57"/>
      <c r="AC150" s="65"/>
    </row>
    <row r="151" spans="2:29" ht="92.25" customHeight="1">
      <c r="B151" s="26">
        <v>78</v>
      </c>
      <c r="C151" s="28" t="s">
        <v>128</v>
      </c>
      <c r="D151" s="23" t="s">
        <v>182</v>
      </c>
      <c r="E151" s="24">
        <v>0</v>
      </c>
      <c r="F151" s="24">
        <v>0</v>
      </c>
      <c r="G151" s="24">
        <v>0</v>
      </c>
      <c r="H151" s="24">
        <v>158.5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f>SUM(E151:Z151)</f>
        <v>158.5</v>
      </c>
      <c r="AB151" s="9">
        <v>158.5</v>
      </c>
      <c r="AC151" s="2">
        <f>AA151-AB151</f>
        <v>0</v>
      </c>
    </row>
    <row r="152" spans="2:29" ht="177.75" customHeight="1">
      <c r="B152" s="26">
        <v>79</v>
      </c>
      <c r="C152" s="28" t="s">
        <v>139</v>
      </c>
      <c r="D152" s="23" t="s">
        <v>182</v>
      </c>
      <c r="E152" s="24">
        <v>0</v>
      </c>
      <c r="F152" s="24">
        <v>0</v>
      </c>
      <c r="G152" s="24">
        <v>0</v>
      </c>
      <c r="H152" s="24">
        <v>5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f>SUM(E152:Z152)</f>
        <v>5</v>
      </c>
      <c r="AB152" s="9">
        <v>5</v>
      </c>
      <c r="AC152" s="2">
        <f>AA152-AB152</f>
        <v>0</v>
      </c>
    </row>
    <row r="153" spans="2:29" ht="90.75" customHeight="1">
      <c r="B153" s="50">
        <v>80</v>
      </c>
      <c r="C153" s="69" t="s">
        <v>231</v>
      </c>
      <c r="D153" s="23" t="s">
        <v>182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412.2</v>
      </c>
      <c r="N153" s="24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54">
        <f>SUM(E153:Z154)</f>
        <v>412.2</v>
      </c>
      <c r="AB153" s="56">
        <v>11211.5</v>
      </c>
      <c r="AC153" s="58">
        <f>AA153-AB153</f>
        <v>-10799.3</v>
      </c>
    </row>
    <row r="154" spans="2:29" ht="78.75" customHeight="1">
      <c r="B154" s="51"/>
      <c r="C154" s="70"/>
      <c r="D154" s="23" t="s">
        <v>172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5">
        <v>0</v>
      </c>
      <c r="P154" s="25">
        <v>0</v>
      </c>
      <c r="Q154" s="25">
        <v>0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25">
        <v>0</v>
      </c>
      <c r="X154" s="25">
        <v>0</v>
      </c>
      <c r="Y154" s="25">
        <v>0</v>
      </c>
      <c r="Z154" s="25">
        <v>0</v>
      </c>
      <c r="AA154" s="55"/>
      <c r="AB154" s="57"/>
      <c r="AC154" s="59"/>
    </row>
    <row r="155" spans="2:29" ht="90.75" customHeight="1">
      <c r="B155" s="50">
        <v>81</v>
      </c>
      <c r="C155" s="69" t="s">
        <v>28</v>
      </c>
      <c r="D155" s="23" t="s">
        <v>182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25">
        <v>2264.7291700000001</v>
      </c>
      <c r="P155" s="25">
        <v>0</v>
      </c>
      <c r="Q155" s="25">
        <v>0</v>
      </c>
      <c r="R155" s="25">
        <v>0</v>
      </c>
      <c r="S155" s="25">
        <v>0</v>
      </c>
      <c r="T155" s="25">
        <v>0</v>
      </c>
      <c r="U155" s="25">
        <v>0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54">
        <f>SUM(E155:Z156)</f>
        <v>10455.298120000001</v>
      </c>
      <c r="AB155" s="56">
        <v>12192</v>
      </c>
      <c r="AC155" s="58">
        <f t="shared" ref="AC155" si="61">AA155-AB155</f>
        <v>-1736.7018799999987</v>
      </c>
    </row>
    <row r="156" spans="2:29" ht="73.5" customHeight="1">
      <c r="B156" s="51"/>
      <c r="C156" s="70"/>
      <c r="D156" s="23" t="s">
        <v>172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  <c r="N156" s="24">
        <v>0</v>
      </c>
      <c r="O156" s="25">
        <v>4159.2387500000004</v>
      </c>
      <c r="P156" s="25">
        <v>4031.3301999999999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55"/>
      <c r="AB156" s="57"/>
      <c r="AC156" s="59"/>
    </row>
    <row r="157" spans="2:29" ht="90.75" customHeight="1">
      <c r="B157" s="50">
        <v>82</v>
      </c>
      <c r="C157" s="52" t="s">
        <v>29</v>
      </c>
      <c r="D157" s="23" t="s">
        <v>65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  <c r="N157" s="24">
        <v>0</v>
      </c>
      <c r="O157" s="25">
        <v>0</v>
      </c>
      <c r="P157" s="25">
        <v>319.8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54">
        <f>SUM(E157:Z158)</f>
        <v>4720.5</v>
      </c>
      <c r="AB157" s="56">
        <v>1515.3</v>
      </c>
      <c r="AC157" s="58">
        <f t="shared" ref="AC157" si="62">AA157-AB157</f>
        <v>3205.2</v>
      </c>
    </row>
    <row r="158" spans="2:29" ht="73.5" customHeight="1">
      <c r="B158" s="51"/>
      <c r="C158" s="53"/>
      <c r="D158" s="23" t="s">
        <v>172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5">
        <v>0</v>
      </c>
      <c r="P158" s="25">
        <v>4400.7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55"/>
      <c r="AB158" s="57"/>
      <c r="AC158" s="59"/>
    </row>
    <row r="159" spans="2:29" ht="92.25" customHeight="1">
      <c r="B159" s="50">
        <v>83</v>
      </c>
      <c r="C159" s="52" t="s">
        <v>30</v>
      </c>
      <c r="D159" s="23" t="s">
        <v>182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24">
        <v>0</v>
      </c>
      <c r="M159" s="24">
        <v>70.099999999999994</v>
      </c>
      <c r="N159" s="24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54">
        <f>SUM(E159:Z160)</f>
        <v>850.80000000000007</v>
      </c>
      <c r="AB159" s="56">
        <v>850.8</v>
      </c>
      <c r="AC159" s="58">
        <f t="shared" ref="AC159" si="63">AA159-AB159</f>
        <v>0</v>
      </c>
    </row>
    <row r="160" spans="2:29" ht="74.25" customHeight="1">
      <c r="B160" s="51"/>
      <c r="C160" s="53"/>
      <c r="D160" s="23" t="s">
        <v>172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24">
        <v>0</v>
      </c>
      <c r="L160" s="24">
        <v>0</v>
      </c>
      <c r="M160" s="24">
        <v>780.7</v>
      </c>
      <c r="N160" s="24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55"/>
      <c r="AB160" s="57"/>
      <c r="AC160" s="59"/>
    </row>
    <row r="161" spans="2:29" ht="98.25" customHeight="1">
      <c r="B161" s="50">
        <v>84</v>
      </c>
      <c r="C161" s="52" t="s">
        <v>76</v>
      </c>
      <c r="D161" s="23" t="s">
        <v>182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24">
        <v>0</v>
      </c>
      <c r="L161" s="24">
        <v>145.69999999999999</v>
      </c>
      <c r="M161" s="24">
        <v>0</v>
      </c>
      <c r="N161" s="24">
        <v>0</v>
      </c>
      <c r="O161" s="25">
        <v>0</v>
      </c>
      <c r="P161" s="25">
        <v>0</v>
      </c>
      <c r="Q161" s="25">
        <v>0</v>
      </c>
      <c r="R161" s="25">
        <v>0</v>
      </c>
      <c r="S161" s="25">
        <v>0</v>
      </c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54">
        <f>SUM(E161:Z162)</f>
        <v>1277.4000000000001</v>
      </c>
      <c r="AB161" s="56">
        <v>1277.4000000000001</v>
      </c>
      <c r="AC161" s="58">
        <f t="shared" ref="AC161" si="64">AA161-AB161</f>
        <v>0</v>
      </c>
    </row>
    <row r="162" spans="2:29" ht="73.5" customHeight="1">
      <c r="B162" s="51"/>
      <c r="C162" s="53"/>
      <c r="D162" s="23" t="s">
        <v>172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1131.7</v>
      </c>
      <c r="M162" s="24">
        <v>0</v>
      </c>
      <c r="N162" s="24">
        <v>0</v>
      </c>
      <c r="O162" s="25">
        <v>0</v>
      </c>
      <c r="P162" s="25">
        <v>0</v>
      </c>
      <c r="Q162" s="25">
        <v>0</v>
      </c>
      <c r="R162" s="25">
        <v>0</v>
      </c>
      <c r="S162" s="25">
        <v>0</v>
      </c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55"/>
      <c r="AB162" s="57"/>
      <c r="AC162" s="59"/>
    </row>
    <row r="163" spans="2:29" ht="95.25" customHeight="1">
      <c r="B163" s="50">
        <v>85</v>
      </c>
      <c r="C163" s="52" t="s">
        <v>31</v>
      </c>
      <c r="D163" s="23" t="s">
        <v>182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24">
        <v>0</v>
      </c>
      <c r="M163" s="24">
        <v>87.3</v>
      </c>
      <c r="N163" s="24">
        <v>0</v>
      </c>
      <c r="O163" s="25">
        <v>0</v>
      </c>
      <c r="P163" s="25">
        <v>0</v>
      </c>
      <c r="Q163" s="25">
        <v>0</v>
      </c>
      <c r="R163" s="25">
        <v>0</v>
      </c>
      <c r="S163" s="25">
        <v>0</v>
      </c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54">
        <f>SUM(E163:Z164)</f>
        <v>1348.8999999999999</v>
      </c>
      <c r="AB163" s="56">
        <v>1348.9</v>
      </c>
      <c r="AC163" s="58">
        <f t="shared" ref="AC163" si="65">AA163-AB163</f>
        <v>0</v>
      </c>
    </row>
    <row r="164" spans="2:29" ht="73.5" customHeight="1">
      <c r="B164" s="51"/>
      <c r="C164" s="53"/>
      <c r="D164" s="23" t="s">
        <v>172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24">
        <v>0</v>
      </c>
      <c r="L164" s="24">
        <v>0</v>
      </c>
      <c r="M164" s="24">
        <v>1261.5999999999999</v>
      </c>
      <c r="N164" s="24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55"/>
      <c r="AB164" s="57"/>
      <c r="AC164" s="59"/>
    </row>
    <row r="165" spans="2:29" ht="90" customHeight="1">
      <c r="B165" s="50">
        <v>86</v>
      </c>
      <c r="C165" s="52" t="s">
        <v>32</v>
      </c>
      <c r="D165" s="23" t="s">
        <v>182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24">
        <v>0</v>
      </c>
      <c r="L165" s="24">
        <v>0</v>
      </c>
      <c r="M165" s="24">
        <v>104.7</v>
      </c>
      <c r="N165" s="24">
        <v>0</v>
      </c>
      <c r="O165" s="25">
        <v>0</v>
      </c>
      <c r="P165" s="25">
        <v>0</v>
      </c>
      <c r="Q165" s="25">
        <v>0</v>
      </c>
      <c r="R165" s="25">
        <v>0</v>
      </c>
      <c r="S165" s="25">
        <v>0</v>
      </c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54">
        <f>SUM(E165:Z166)</f>
        <v>1857.5</v>
      </c>
      <c r="AB165" s="56">
        <v>1857.5</v>
      </c>
      <c r="AC165" s="58">
        <f t="shared" ref="AC165" si="66">AA165-AB165</f>
        <v>0</v>
      </c>
    </row>
    <row r="166" spans="2:29" ht="76.5" customHeight="1">
      <c r="B166" s="51"/>
      <c r="C166" s="53"/>
      <c r="D166" s="23" t="s">
        <v>172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24">
        <v>0</v>
      </c>
      <c r="L166" s="24">
        <v>0</v>
      </c>
      <c r="M166" s="24">
        <v>1752.8</v>
      </c>
      <c r="N166" s="24">
        <v>0</v>
      </c>
      <c r="O166" s="25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55"/>
      <c r="AB166" s="57"/>
      <c r="AC166" s="59"/>
    </row>
    <row r="167" spans="2:29" ht="90.75" customHeight="1">
      <c r="B167" s="50">
        <v>87</v>
      </c>
      <c r="C167" s="52" t="s">
        <v>77</v>
      </c>
      <c r="D167" s="23" t="s">
        <v>182</v>
      </c>
      <c r="E167" s="24">
        <v>0</v>
      </c>
      <c r="F167" s="24">
        <v>0</v>
      </c>
      <c r="G167" s="24">
        <v>0</v>
      </c>
      <c r="H167" s="24">
        <v>0</v>
      </c>
      <c r="I167" s="24">
        <v>0</v>
      </c>
      <c r="J167" s="24">
        <v>0</v>
      </c>
      <c r="K167" s="24">
        <v>0</v>
      </c>
      <c r="L167" s="24">
        <v>0</v>
      </c>
      <c r="M167" s="24">
        <v>65.7</v>
      </c>
      <c r="N167" s="24">
        <v>0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54">
        <f>SUM(E167:Z168)</f>
        <v>842.1</v>
      </c>
      <c r="AB167" s="56">
        <v>842.1</v>
      </c>
      <c r="AC167" s="58">
        <f t="shared" ref="AC167" si="67">AA167-AB167</f>
        <v>0</v>
      </c>
    </row>
    <row r="168" spans="2:29" ht="75">
      <c r="B168" s="51"/>
      <c r="C168" s="53"/>
      <c r="D168" s="23" t="s">
        <v>172</v>
      </c>
      <c r="E168" s="24">
        <v>0</v>
      </c>
      <c r="F168" s="24">
        <v>0</v>
      </c>
      <c r="G168" s="24">
        <v>0</v>
      </c>
      <c r="H168" s="24">
        <v>0</v>
      </c>
      <c r="I168" s="24">
        <v>0</v>
      </c>
      <c r="J168" s="24">
        <v>0</v>
      </c>
      <c r="K168" s="24">
        <v>0</v>
      </c>
      <c r="L168" s="24">
        <v>0</v>
      </c>
      <c r="M168" s="24">
        <v>776.4</v>
      </c>
      <c r="N168" s="24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55"/>
      <c r="AB168" s="57"/>
      <c r="AC168" s="59"/>
    </row>
    <row r="169" spans="2:29" ht="93.75">
      <c r="B169" s="50">
        <v>88</v>
      </c>
      <c r="C169" s="52" t="s">
        <v>134</v>
      </c>
      <c r="D169" s="23" t="s">
        <v>182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24">
        <v>0</v>
      </c>
      <c r="M169" s="24">
        <v>78.3</v>
      </c>
      <c r="N169" s="24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54">
        <f>SUM(E169:Z170)</f>
        <v>865.3</v>
      </c>
      <c r="AB169" s="56">
        <v>865.3</v>
      </c>
      <c r="AC169" s="58">
        <f t="shared" ref="AC169" si="68">AA169-AB169</f>
        <v>0</v>
      </c>
    </row>
    <row r="170" spans="2:29" ht="75">
      <c r="B170" s="51"/>
      <c r="C170" s="53"/>
      <c r="D170" s="23" t="s">
        <v>172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24">
        <v>0</v>
      </c>
      <c r="L170" s="24">
        <v>0</v>
      </c>
      <c r="M170" s="24">
        <v>787</v>
      </c>
      <c r="N170" s="24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55"/>
      <c r="AB170" s="57"/>
      <c r="AC170" s="59"/>
    </row>
    <row r="171" spans="2:29" ht="93.75">
      <c r="B171" s="50">
        <v>89</v>
      </c>
      <c r="C171" s="52" t="s">
        <v>119</v>
      </c>
      <c r="D171" s="23" t="s">
        <v>182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24">
        <v>302</v>
      </c>
      <c r="L171" s="24">
        <v>0</v>
      </c>
      <c r="M171" s="24">
        <v>0</v>
      </c>
      <c r="N171" s="24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54">
        <f>SUM(E171:Z172)</f>
        <v>16571.5</v>
      </c>
      <c r="AB171" s="56">
        <v>1</v>
      </c>
      <c r="AC171" s="58">
        <f>AA171-AB171</f>
        <v>16570.5</v>
      </c>
    </row>
    <row r="172" spans="2:29" ht="75">
      <c r="B172" s="51"/>
      <c r="C172" s="53"/>
      <c r="D172" s="23" t="s">
        <v>172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24">
        <v>0</v>
      </c>
      <c r="L172" s="24">
        <v>2188.6</v>
      </c>
      <c r="M172" s="24">
        <v>1495.4</v>
      </c>
      <c r="N172" s="24">
        <v>0</v>
      </c>
      <c r="O172" s="25">
        <v>0</v>
      </c>
      <c r="P172" s="25">
        <v>0</v>
      </c>
      <c r="Q172" s="25">
        <v>0</v>
      </c>
      <c r="R172" s="25">
        <v>0</v>
      </c>
      <c r="S172" s="25">
        <v>0</v>
      </c>
      <c r="T172" s="25">
        <v>0</v>
      </c>
      <c r="U172" s="25">
        <v>0</v>
      </c>
      <c r="V172" s="25">
        <v>12585.5</v>
      </c>
      <c r="W172" s="25">
        <v>0</v>
      </c>
      <c r="X172" s="25">
        <v>0</v>
      </c>
      <c r="Y172" s="25">
        <v>0</v>
      </c>
      <c r="Z172" s="25">
        <v>0</v>
      </c>
      <c r="AA172" s="55"/>
      <c r="AB172" s="57"/>
      <c r="AC172" s="59"/>
    </row>
    <row r="173" spans="2:29" ht="93.75">
      <c r="B173" s="50">
        <v>90</v>
      </c>
      <c r="C173" s="52" t="s">
        <v>78</v>
      </c>
      <c r="D173" s="23" t="s">
        <v>182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105.9</v>
      </c>
      <c r="M173" s="24">
        <v>0</v>
      </c>
      <c r="N173" s="24">
        <v>0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54">
        <f>SUM(E173:Z174)</f>
        <v>911.9</v>
      </c>
      <c r="AB173" s="56">
        <v>911.9</v>
      </c>
      <c r="AC173" s="58">
        <f t="shared" ref="AC173" si="69">AA173-AB173</f>
        <v>0</v>
      </c>
    </row>
    <row r="174" spans="2:29" ht="76.5" customHeight="1">
      <c r="B174" s="51"/>
      <c r="C174" s="53"/>
      <c r="D174" s="23" t="s">
        <v>172</v>
      </c>
      <c r="E174" s="24">
        <v>0</v>
      </c>
      <c r="F174" s="24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24">
        <v>806</v>
      </c>
      <c r="M174" s="24">
        <v>0</v>
      </c>
      <c r="N174" s="24">
        <v>0</v>
      </c>
      <c r="O174" s="25">
        <v>0</v>
      </c>
      <c r="P174" s="25">
        <v>0</v>
      </c>
      <c r="Q174" s="25">
        <v>0</v>
      </c>
      <c r="R174" s="25">
        <v>0</v>
      </c>
      <c r="S174" s="25">
        <v>0</v>
      </c>
      <c r="T174" s="25">
        <v>0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55"/>
      <c r="AB174" s="57"/>
      <c r="AC174" s="59"/>
    </row>
    <row r="175" spans="2:29" ht="93.75">
      <c r="B175" s="50">
        <v>91</v>
      </c>
      <c r="C175" s="52" t="s">
        <v>79</v>
      </c>
      <c r="D175" s="23" t="s">
        <v>182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110.9</v>
      </c>
      <c r="N175" s="24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0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54">
        <f>SUM(E175:Z176)</f>
        <v>1505.1000000000001</v>
      </c>
      <c r="AB175" s="56">
        <v>1505.1</v>
      </c>
      <c r="AC175" s="58">
        <f t="shared" ref="AC175" si="70">AA175-AB175</f>
        <v>0</v>
      </c>
    </row>
    <row r="176" spans="2:29" ht="75">
      <c r="B176" s="51"/>
      <c r="C176" s="53"/>
      <c r="D176" s="23" t="s">
        <v>172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1394.2</v>
      </c>
      <c r="N176" s="24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55"/>
      <c r="AB176" s="57"/>
      <c r="AC176" s="59"/>
    </row>
    <row r="177" spans="2:29" ht="93.75">
      <c r="B177" s="50">
        <v>92</v>
      </c>
      <c r="C177" s="52" t="s">
        <v>33</v>
      </c>
      <c r="D177" s="23" t="s">
        <v>182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  <c r="L177" s="24">
        <v>0</v>
      </c>
      <c r="M177" s="24">
        <v>57.9</v>
      </c>
      <c r="N177" s="24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54">
        <f>SUM(E177:Z178)</f>
        <v>643.69999999999993</v>
      </c>
      <c r="AB177" s="56">
        <v>643.70000000000005</v>
      </c>
      <c r="AC177" s="58">
        <f t="shared" ref="AC177" si="71">AA177-AB177</f>
        <v>0</v>
      </c>
    </row>
    <row r="178" spans="2:29" ht="75">
      <c r="B178" s="51"/>
      <c r="C178" s="53"/>
      <c r="D178" s="23" t="s">
        <v>172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585.79999999999995</v>
      </c>
      <c r="N178" s="24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0</v>
      </c>
      <c r="T178" s="25">
        <v>0</v>
      </c>
      <c r="U178" s="25">
        <v>0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55"/>
      <c r="AB178" s="57"/>
      <c r="AC178" s="59"/>
    </row>
    <row r="179" spans="2:29" ht="93.75">
      <c r="B179" s="50">
        <v>93</v>
      </c>
      <c r="C179" s="52" t="s">
        <v>34</v>
      </c>
      <c r="D179" s="23" t="s">
        <v>182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  <c r="L179" s="24">
        <v>0</v>
      </c>
      <c r="M179" s="24">
        <v>73</v>
      </c>
      <c r="N179" s="24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54">
        <f>SUM(E179:Z180)</f>
        <v>729.8</v>
      </c>
      <c r="AB179" s="56">
        <v>729.8</v>
      </c>
      <c r="AC179" s="58">
        <f t="shared" ref="AC179" si="72">AA179-AB179</f>
        <v>0</v>
      </c>
    </row>
    <row r="180" spans="2:29" ht="75">
      <c r="B180" s="51"/>
      <c r="C180" s="53"/>
      <c r="D180" s="23" t="s">
        <v>172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24">
        <v>0</v>
      </c>
      <c r="L180" s="24">
        <v>0</v>
      </c>
      <c r="M180" s="24">
        <v>656.8</v>
      </c>
      <c r="N180" s="24">
        <v>0</v>
      </c>
      <c r="O180" s="25">
        <v>0</v>
      </c>
      <c r="P180" s="25">
        <v>0</v>
      </c>
      <c r="Q180" s="25">
        <v>0</v>
      </c>
      <c r="R180" s="25">
        <v>0</v>
      </c>
      <c r="S180" s="25">
        <v>0</v>
      </c>
      <c r="T180" s="25">
        <v>0</v>
      </c>
      <c r="U180" s="25">
        <v>0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55"/>
      <c r="AB180" s="57"/>
      <c r="AC180" s="59"/>
    </row>
    <row r="181" spans="2:29" ht="93.75">
      <c r="B181" s="50">
        <v>94</v>
      </c>
      <c r="C181" s="52" t="s">
        <v>35</v>
      </c>
      <c r="D181" s="23" t="s">
        <v>182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24">
        <v>0</v>
      </c>
      <c r="L181" s="24">
        <v>0</v>
      </c>
      <c r="M181" s="24">
        <v>0</v>
      </c>
      <c r="N181" s="24">
        <v>206</v>
      </c>
      <c r="O181" s="25">
        <v>0</v>
      </c>
      <c r="P181" s="25">
        <v>0</v>
      </c>
      <c r="Q181" s="25">
        <v>0</v>
      </c>
      <c r="R181" s="25">
        <v>0</v>
      </c>
      <c r="S181" s="25">
        <v>0</v>
      </c>
      <c r="T181" s="25">
        <v>0</v>
      </c>
      <c r="U181" s="2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54">
        <f>SUM(E181:Z182)</f>
        <v>1012.9</v>
      </c>
      <c r="AB181" s="56">
        <v>2367.1</v>
      </c>
      <c r="AC181" s="58">
        <f t="shared" ref="AC181" si="73">AA181-AB181</f>
        <v>-1354.1999999999998</v>
      </c>
    </row>
    <row r="182" spans="2:29" ht="75">
      <c r="B182" s="51"/>
      <c r="C182" s="53"/>
      <c r="D182" s="23" t="s">
        <v>172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  <c r="N182" s="24">
        <v>806.9</v>
      </c>
      <c r="O182" s="25">
        <v>0</v>
      </c>
      <c r="P182" s="25">
        <v>0</v>
      </c>
      <c r="Q182" s="25">
        <v>0</v>
      </c>
      <c r="R182" s="25">
        <v>0</v>
      </c>
      <c r="S182" s="25">
        <v>0</v>
      </c>
      <c r="T182" s="25">
        <v>0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55"/>
      <c r="AB182" s="57"/>
      <c r="AC182" s="59"/>
    </row>
    <row r="183" spans="2:29" ht="93.75">
      <c r="B183" s="50">
        <v>95</v>
      </c>
      <c r="C183" s="52" t="s">
        <v>36</v>
      </c>
      <c r="D183" s="23" t="s">
        <v>182</v>
      </c>
      <c r="E183" s="24">
        <v>0</v>
      </c>
      <c r="F183" s="24">
        <v>0</v>
      </c>
      <c r="G183" s="24">
        <v>0</v>
      </c>
      <c r="H183" s="24">
        <v>0</v>
      </c>
      <c r="I183" s="24">
        <v>0</v>
      </c>
      <c r="J183" s="24">
        <v>0</v>
      </c>
      <c r="K183" s="24">
        <v>0</v>
      </c>
      <c r="L183" s="24">
        <v>0</v>
      </c>
      <c r="M183" s="24">
        <v>0</v>
      </c>
      <c r="N183" s="24">
        <v>177.9</v>
      </c>
      <c r="O183" s="25">
        <v>0</v>
      </c>
      <c r="P183" s="25">
        <v>0</v>
      </c>
      <c r="Q183" s="25">
        <v>0</v>
      </c>
      <c r="R183" s="25">
        <v>0</v>
      </c>
      <c r="S183" s="25">
        <v>0</v>
      </c>
      <c r="T183" s="25">
        <v>0</v>
      </c>
      <c r="U183" s="25">
        <v>0</v>
      </c>
      <c r="V183" s="25">
        <v>0</v>
      </c>
      <c r="W183" s="25">
        <v>0</v>
      </c>
      <c r="X183" s="25">
        <v>0</v>
      </c>
      <c r="Y183" s="25">
        <v>0</v>
      </c>
      <c r="Z183" s="25">
        <v>0</v>
      </c>
      <c r="AA183" s="54">
        <f>SUM(E183:Z184)</f>
        <v>1391.4</v>
      </c>
      <c r="AB183" s="56">
        <v>1990.4</v>
      </c>
      <c r="AC183" s="58">
        <f t="shared" ref="AC183" si="74">AA183-AB183</f>
        <v>-599</v>
      </c>
    </row>
    <row r="184" spans="2:29" ht="75">
      <c r="B184" s="51"/>
      <c r="C184" s="53"/>
      <c r="D184" s="23" t="s">
        <v>172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24">
        <v>0</v>
      </c>
      <c r="L184" s="24">
        <v>0</v>
      </c>
      <c r="M184" s="24">
        <v>0</v>
      </c>
      <c r="N184" s="24">
        <v>1213.5</v>
      </c>
      <c r="O184" s="25">
        <v>0</v>
      </c>
      <c r="P184" s="25">
        <v>0</v>
      </c>
      <c r="Q184" s="25">
        <v>0</v>
      </c>
      <c r="R184" s="25">
        <v>0</v>
      </c>
      <c r="S184" s="25">
        <v>0</v>
      </c>
      <c r="T184" s="25">
        <v>0</v>
      </c>
      <c r="U184" s="25">
        <v>0</v>
      </c>
      <c r="V184" s="25">
        <v>0</v>
      </c>
      <c r="W184" s="25">
        <v>0</v>
      </c>
      <c r="X184" s="25">
        <v>0</v>
      </c>
      <c r="Y184" s="25">
        <v>0</v>
      </c>
      <c r="Z184" s="25">
        <v>0</v>
      </c>
      <c r="AA184" s="55"/>
      <c r="AB184" s="57"/>
      <c r="AC184" s="59"/>
    </row>
    <row r="185" spans="2:29" ht="93.75">
      <c r="B185" s="50">
        <v>96</v>
      </c>
      <c r="C185" s="52" t="s">
        <v>80</v>
      </c>
      <c r="D185" s="23" t="s">
        <v>182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24">
        <v>0</v>
      </c>
      <c r="L185" s="24">
        <v>0</v>
      </c>
      <c r="M185" s="24">
        <v>0</v>
      </c>
      <c r="N185" s="24">
        <v>155.1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54">
        <f>SUM(E185:Z186)</f>
        <v>1029.5</v>
      </c>
      <c r="AB185" s="56">
        <v>1667.5</v>
      </c>
      <c r="AC185" s="58">
        <f t="shared" ref="AC185" si="75">AA185-AB185</f>
        <v>-638</v>
      </c>
    </row>
    <row r="186" spans="2:29" ht="75">
      <c r="B186" s="51"/>
      <c r="C186" s="53"/>
      <c r="D186" s="23" t="s">
        <v>172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24">
        <v>0</v>
      </c>
      <c r="L186" s="24">
        <v>0</v>
      </c>
      <c r="M186" s="24">
        <v>0</v>
      </c>
      <c r="N186" s="24">
        <v>874.4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55"/>
      <c r="AB186" s="57"/>
      <c r="AC186" s="59"/>
    </row>
    <row r="187" spans="2:29" ht="93.75">
      <c r="B187" s="50">
        <v>97</v>
      </c>
      <c r="C187" s="52" t="s">
        <v>129</v>
      </c>
      <c r="D187" s="23" t="s">
        <v>182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24">
        <v>0</v>
      </c>
      <c r="L187" s="24">
        <v>0</v>
      </c>
      <c r="M187" s="24">
        <v>0</v>
      </c>
      <c r="N187" s="24">
        <v>160.30000000000001</v>
      </c>
      <c r="O187" s="25">
        <v>0</v>
      </c>
      <c r="P187" s="25">
        <v>0</v>
      </c>
      <c r="Q187" s="25">
        <v>0</v>
      </c>
      <c r="R187" s="25">
        <v>0</v>
      </c>
      <c r="S187" s="25">
        <v>0</v>
      </c>
      <c r="T187" s="25">
        <v>0</v>
      </c>
      <c r="U187" s="25">
        <v>0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54">
        <f>SUM(E187:Z188)</f>
        <v>1451.5</v>
      </c>
      <c r="AB187" s="56">
        <v>1741.5</v>
      </c>
      <c r="AC187" s="58">
        <f t="shared" ref="AC187" si="76">AA187-AB187</f>
        <v>-290</v>
      </c>
    </row>
    <row r="188" spans="2:29" ht="75">
      <c r="B188" s="51"/>
      <c r="C188" s="53"/>
      <c r="D188" s="23" t="s">
        <v>172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  <c r="N188" s="24">
        <v>1291.2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0</v>
      </c>
      <c r="U188" s="25">
        <v>0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55"/>
      <c r="AB188" s="57"/>
      <c r="AC188" s="59"/>
    </row>
    <row r="189" spans="2:29" ht="93.75">
      <c r="B189" s="50">
        <v>98</v>
      </c>
      <c r="C189" s="52" t="s">
        <v>37</v>
      </c>
      <c r="D189" s="23" t="s">
        <v>182</v>
      </c>
      <c r="E189" s="24">
        <v>0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  <c r="N189" s="24">
        <v>195.5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54">
        <f>SUM(E189:Z190)</f>
        <v>1605.3</v>
      </c>
      <c r="AB189" s="56">
        <v>2218.3000000000002</v>
      </c>
      <c r="AC189" s="58">
        <f t="shared" ref="AC189" si="77">AA189-AB189</f>
        <v>-613.00000000000023</v>
      </c>
    </row>
    <row r="190" spans="2:29" ht="75">
      <c r="B190" s="51"/>
      <c r="C190" s="53"/>
      <c r="D190" s="23" t="s">
        <v>172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24">
        <v>0</v>
      </c>
      <c r="L190" s="24">
        <v>0</v>
      </c>
      <c r="M190" s="24">
        <v>0</v>
      </c>
      <c r="N190" s="24">
        <v>1409.8</v>
      </c>
      <c r="O190" s="25">
        <v>0</v>
      </c>
      <c r="P190" s="25">
        <v>0</v>
      </c>
      <c r="Q190" s="25">
        <v>0</v>
      </c>
      <c r="R190" s="25">
        <v>0</v>
      </c>
      <c r="S190" s="25">
        <v>0</v>
      </c>
      <c r="T190" s="25">
        <v>0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55"/>
      <c r="AB190" s="57"/>
      <c r="AC190" s="59"/>
    </row>
    <row r="191" spans="2:29" ht="93.75">
      <c r="B191" s="50">
        <v>99</v>
      </c>
      <c r="C191" s="52" t="s">
        <v>146</v>
      </c>
      <c r="D191" s="23" t="s">
        <v>182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24">
        <v>0</v>
      </c>
      <c r="L191" s="24">
        <v>0</v>
      </c>
      <c r="M191" s="24">
        <v>0</v>
      </c>
      <c r="N191" s="24">
        <v>156.80000000000001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54">
        <f>SUM(E191:Z192)</f>
        <v>1156.0999999999999</v>
      </c>
      <c r="AB191" s="56">
        <v>1735.8</v>
      </c>
      <c r="AC191" s="58">
        <f t="shared" ref="AC191" si="78">AA191-AB191</f>
        <v>-579.70000000000005</v>
      </c>
    </row>
    <row r="192" spans="2:29" ht="75">
      <c r="B192" s="51"/>
      <c r="C192" s="53"/>
      <c r="D192" s="23" t="s">
        <v>172</v>
      </c>
      <c r="E192" s="24"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24">
        <v>0</v>
      </c>
      <c r="L192" s="24">
        <v>0</v>
      </c>
      <c r="M192" s="24">
        <v>0</v>
      </c>
      <c r="N192" s="24">
        <v>999.3</v>
      </c>
      <c r="O192" s="25">
        <v>0</v>
      </c>
      <c r="P192" s="25">
        <v>0</v>
      </c>
      <c r="Q192" s="25">
        <v>0</v>
      </c>
      <c r="R192" s="25">
        <v>0</v>
      </c>
      <c r="S192" s="25">
        <v>0</v>
      </c>
      <c r="T192" s="25">
        <v>0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55"/>
      <c r="AB192" s="57"/>
      <c r="AC192" s="59"/>
    </row>
    <row r="193" spans="2:29" ht="93.75">
      <c r="B193" s="50">
        <v>100</v>
      </c>
      <c r="C193" s="52" t="s">
        <v>81</v>
      </c>
      <c r="D193" s="23" t="s">
        <v>182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  <c r="N193" s="24">
        <v>158.6</v>
      </c>
      <c r="O193" s="25">
        <v>0</v>
      </c>
      <c r="P193" s="25">
        <v>0</v>
      </c>
      <c r="Q193" s="25">
        <v>0</v>
      </c>
      <c r="R193" s="25">
        <v>0</v>
      </c>
      <c r="S193" s="25">
        <v>0</v>
      </c>
      <c r="T193" s="25">
        <v>0</v>
      </c>
      <c r="U193" s="25">
        <v>0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  <c r="AA193" s="54">
        <f>SUM(E193:Z194)</f>
        <v>1089.8</v>
      </c>
      <c r="AB193" s="56">
        <v>1742.9</v>
      </c>
      <c r="AC193" s="58">
        <f t="shared" ref="AC193" si="79">AA193-AB193</f>
        <v>-653.10000000000014</v>
      </c>
    </row>
    <row r="194" spans="2:29" ht="75">
      <c r="B194" s="51"/>
      <c r="C194" s="53"/>
      <c r="D194" s="23" t="s">
        <v>172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  <c r="N194" s="24">
        <v>931.2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55"/>
      <c r="AB194" s="57"/>
      <c r="AC194" s="59"/>
    </row>
    <row r="195" spans="2:29" ht="93.75">
      <c r="B195" s="50">
        <v>101</v>
      </c>
      <c r="C195" s="52" t="s">
        <v>38</v>
      </c>
      <c r="D195" s="23" t="s">
        <v>182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  <c r="N195" s="24">
        <v>0</v>
      </c>
      <c r="O195" s="25">
        <v>544.02782999999999</v>
      </c>
      <c r="P195" s="25">
        <v>0</v>
      </c>
      <c r="Q195" s="25">
        <v>0</v>
      </c>
      <c r="R195" s="25">
        <v>0</v>
      </c>
      <c r="S195" s="25">
        <v>0</v>
      </c>
      <c r="T195" s="25">
        <v>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54">
        <f>SUM(E195:Z196)</f>
        <v>3682.31331</v>
      </c>
      <c r="AB195" s="56">
        <v>4207.6000000000004</v>
      </c>
      <c r="AC195" s="58">
        <f t="shared" ref="AC195" si="80">AA195-AB195</f>
        <v>-525.28669000000036</v>
      </c>
    </row>
    <row r="196" spans="2:29" ht="75">
      <c r="B196" s="51"/>
      <c r="C196" s="53"/>
      <c r="D196" s="23" t="s">
        <v>172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24">
        <v>0</v>
      </c>
      <c r="L196" s="24">
        <v>0</v>
      </c>
      <c r="M196" s="24">
        <v>0</v>
      </c>
      <c r="N196" s="24">
        <v>0</v>
      </c>
      <c r="O196" s="25">
        <v>3138.28548</v>
      </c>
      <c r="P196" s="25">
        <v>0</v>
      </c>
      <c r="Q196" s="25">
        <v>0</v>
      </c>
      <c r="R196" s="25">
        <v>0</v>
      </c>
      <c r="S196" s="25">
        <v>0</v>
      </c>
      <c r="T196" s="25">
        <v>0</v>
      </c>
      <c r="U196" s="25">
        <v>0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55"/>
      <c r="AB196" s="57"/>
      <c r="AC196" s="59"/>
    </row>
    <row r="197" spans="2:29" ht="93.75">
      <c r="B197" s="50">
        <v>102</v>
      </c>
      <c r="C197" s="52" t="s">
        <v>130</v>
      </c>
      <c r="D197" s="23" t="s">
        <v>182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24">
        <v>0</v>
      </c>
      <c r="L197" s="24">
        <v>0</v>
      </c>
      <c r="M197" s="24">
        <v>399.6</v>
      </c>
      <c r="N197" s="24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54">
        <f>SUM(E197:Z198)</f>
        <v>1516.9</v>
      </c>
      <c r="AB197" s="56">
        <v>1841.5</v>
      </c>
      <c r="AC197" s="58">
        <f t="shared" ref="AC197" si="81">AA197-AB197</f>
        <v>-324.59999999999991</v>
      </c>
    </row>
    <row r="198" spans="2:29" ht="75">
      <c r="B198" s="51"/>
      <c r="C198" s="53"/>
      <c r="D198" s="23" t="s">
        <v>172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24">
        <v>0</v>
      </c>
      <c r="L198" s="24">
        <v>0</v>
      </c>
      <c r="M198" s="24">
        <v>0</v>
      </c>
      <c r="N198" s="24">
        <v>1117.3</v>
      </c>
      <c r="O198" s="25">
        <v>0</v>
      </c>
      <c r="P198" s="25">
        <v>0</v>
      </c>
      <c r="Q198" s="25">
        <v>0</v>
      </c>
      <c r="R198" s="25">
        <v>0</v>
      </c>
      <c r="S198" s="25">
        <v>0</v>
      </c>
      <c r="T198" s="25">
        <v>0</v>
      </c>
      <c r="U198" s="25">
        <v>0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55"/>
      <c r="AB198" s="57"/>
      <c r="AC198" s="59"/>
    </row>
    <row r="199" spans="2:29" ht="93.75">
      <c r="B199" s="50">
        <v>103</v>
      </c>
      <c r="C199" s="52" t="s">
        <v>82</v>
      </c>
      <c r="D199" s="23" t="s">
        <v>182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24">
        <v>0</v>
      </c>
      <c r="L199" s="24">
        <v>0</v>
      </c>
      <c r="M199" s="24">
        <v>0</v>
      </c>
      <c r="N199" s="24">
        <v>246.4</v>
      </c>
      <c r="O199" s="25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  <c r="U199" s="25">
        <v>0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54">
        <f>SUM(E199:Z200)</f>
        <v>1965.2076300000001</v>
      </c>
      <c r="AB199" s="56">
        <v>3140.8</v>
      </c>
      <c r="AC199" s="58">
        <f t="shared" ref="AC199" si="82">AA199-AB199</f>
        <v>-1175.5923700000001</v>
      </c>
    </row>
    <row r="200" spans="2:29" ht="75">
      <c r="B200" s="51"/>
      <c r="C200" s="53"/>
      <c r="D200" s="23" t="s">
        <v>172</v>
      </c>
      <c r="E200" s="24">
        <v>0</v>
      </c>
      <c r="F200" s="24">
        <v>0</v>
      </c>
      <c r="G200" s="24">
        <v>0</v>
      </c>
      <c r="H200" s="24">
        <v>0</v>
      </c>
      <c r="I200" s="24">
        <v>0</v>
      </c>
      <c r="J200" s="24">
        <v>0</v>
      </c>
      <c r="K200" s="24">
        <v>0</v>
      </c>
      <c r="L200" s="24">
        <v>0</v>
      </c>
      <c r="M200" s="24">
        <v>0</v>
      </c>
      <c r="N200" s="24">
        <v>0</v>
      </c>
      <c r="O200" s="25">
        <v>1718.80763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55"/>
      <c r="AB200" s="57"/>
      <c r="AC200" s="59"/>
    </row>
    <row r="201" spans="2:29" ht="93.75">
      <c r="B201" s="50">
        <v>104</v>
      </c>
      <c r="C201" s="52" t="s">
        <v>39</v>
      </c>
      <c r="D201" s="23" t="s">
        <v>182</v>
      </c>
      <c r="E201" s="24">
        <v>0</v>
      </c>
      <c r="F201" s="24">
        <v>0</v>
      </c>
      <c r="G201" s="24">
        <v>0</v>
      </c>
      <c r="H201" s="24">
        <v>0</v>
      </c>
      <c r="I201" s="24">
        <v>0</v>
      </c>
      <c r="J201" s="24">
        <v>0</v>
      </c>
      <c r="K201" s="24">
        <v>0</v>
      </c>
      <c r="L201" s="24">
        <v>0</v>
      </c>
      <c r="M201" s="24">
        <v>0</v>
      </c>
      <c r="N201" s="24">
        <v>188.4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54">
        <f>SUM(E201:Z202)</f>
        <v>1089.34536</v>
      </c>
      <c r="AB201" s="56">
        <v>2197.3000000000002</v>
      </c>
      <c r="AC201" s="58">
        <f t="shared" ref="AC201" si="83">AA201-AB201</f>
        <v>-1107.9546400000002</v>
      </c>
    </row>
    <row r="202" spans="2:29" ht="75">
      <c r="B202" s="51"/>
      <c r="C202" s="53"/>
      <c r="D202" s="23" t="s">
        <v>172</v>
      </c>
      <c r="E202" s="24"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5">
        <v>900.94536000000005</v>
      </c>
      <c r="P202" s="25">
        <v>0</v>
      </c>
      <c r="Q202" s="25">
        <v>0</v>
      </c>
      <c r="R202" s="25">
        <v>0</v>
      </c>
      <c r="S202" s="25">
        <v>0</v>
      </c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55"/>
      <c r="AB202" s="57"/>
      <c r="AC202" s="59"/>
    </row>
    <row r="203" spans="2:29" ht="93.75">
      <c r="B203" s="50">
        <v>105</v>
      </c>
      <c r="C203" s="52" t="s">
        <v>83</v>
      </c>
      <c r="D203" s="23" t="s">
        <v>182</v>
      </c>
      <c r="E203" s="24">
        <v>0</v>
      </c>
      <c r="F203" s="24">
        <v>0</v>
      </c>
      <c r="G203" s="24">
        <v>0</v>
      </c>
      <c r="H203" s="24">
        <v>0</v>
      </c>
      <c r="I203" s="24">
        <v>0</v>
      </c>
      <c r="J203" s="24">
        <v>0</v>
      </c>
      <c r="K203" s="24">
        <v>0</v>
      </c>
      <c r="L203" s="24">
        <v>0</v>
      </c>
      <c r="M203" s="24">
        <v>0</v>
      </c>
      <c r="N203" s="24">
        <v>0</v>
      </c>
      <c r="O203" s="25">
        <v>0</v>
      </c>
      <c r="P203" s="25">
        <v>541.20000000000005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54">
        <f>SUM(E203:Z204)</f>
        <v>7558.7</v>
      </c>
      <c r="AB203" s="56">
        <v>5140</v>
      </c>
      <c r="AC203" s="58">
        <f t="shared" ref="AC203" si="84">AA203-AB203</f>
        <v>2418.6999999999998</v>
      </c>
    </row>
    <row r="204" spans="2:29" ht="75">
      <c r="B204" s="51"/>
      <c r="C204" s="53"/>
      <c r="D204" s="23" t="s">
        <v>172</v>
      </c>
      <c r="E204" s="24">
        <v>0</v>
      </c>
      <c r="F204" s="24">
        <v>0</v>
      </c>
      <c r="G204" s="24">
        <v>0</v>
      </c>
      <c r="H204" s="24">
        <v>0</v>
      </c>
      <c r="I204" s="24">
        <v>0</v>
      </c>
      <c r="J204" s="24">
        <v>0</v>
      </c>
      <c r="K204" s="24">
        <v>0</v>
      </c>
      <c r="L204" s="24">
        <v>0</v>
      </c>
      <c r="M204" s="24">
        <v>0</v>
      </c>
      <c r="N204" s="24">
        <v>0</v>
      </c>
      <c r="O204" s="25">
        <v>0</v>
      </c>
      <c r="P204" s="25">
        <v>7017.5</v>
      </c>
      <c r="Q204" s="25">
        <v>0</v>
      </c>
      <c r="R204" s="25">
        <v>0</v>
      </c>
      <c r="S204" s="25">
        <v>0</v>
      </c>
      <c r="T204" s="25">
        <v>0</v>
      </c>
      <c r="U204" s="25">
        <v>0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55"/>
      <c r="AB204" s="57"/>
      <c r="AC204" s="59"/>
    </row>
    <row r="205" spans="2:29" ht="93.75">
      <c r="B205" s="50">
        <v>106</v>
      </c>
      <c r="C205" s="52" t="s">
        <v>214</v>
      </c>
      <c r="D205" s="23" t="s">
        <v>182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24">
        <v>0</v>
      </c>
      <c r="L205" s="24">
        <v>0</v>
      </c>
      <c r="M205" s="24">
        <v>0</v>
      </c>
      <c r="N205" s="24">
        <v>0</v>
      </c>
      <c r="O205" s="25">
        <v>574.56591000000003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54">
        <f>SUM(E205:Z206)</f>
        <v>8174.5817100000004</v>
      </c>
      <c r="AB205" s="56">
        <v>10549.4</v>
      </c>
      <c r="AC205" s="58">
        <f t="shared" ref="AC205" si="85">AA205-AB205</f>
        <v>-2374.8182899999993</v>
      </c>
    </row>
    <row r="206" spans="2:29" ht="75">
      <c r="B206" s="51"/>
      <c r="C206" s="53"/>
      <c r="D206" s="23" t="s">
        <v>172</v>
      </c>
      <c r="E206" s="24">
        <v>0</v>
      </c>
      <c r="F206" s="24">
        <v>0</v>
      </c>
      <c r="G206" s="24">
        <v>0</v>
      </c>
      <c r="H206" s="24">
        <v>0</v>
      </c>
      <c r="I206" s="24">
        <v>0</v>
      </c>
      <c r="J206" s="24">
        <v>0</v>
      </c>
      <c r="K206" s="24">
        <v>0</v>
      </c>
      <c r="L206" s="24">
        <v>0</v>
      </c>
      <c r="M206" s="24">
        <v>0</v>
      </c>
      <c r="N206" s="24">
        <v>0</v>
      </c>
      <c r="O206" s="25">
        <v>5323.8540300000004</v>
      </c>
      <c r="P206" s="25">
        <v>2276.1617700000002</v>
      </c>
      <c r="Q206" s="25">
        <v>0</v>
      </c>
      <c r="R206" s="25">
        <v>0</v>
      </c>
      <c r="S206" s="25">
        <v>0</v>
      </c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55"/>
      <c r="AB206" s="57"/>
      <c r="AC206" s="59"/>
    </row>
    <row r="207" spans="2:29" ht="93.75">
      <c r="B207" s="50">
        <v>107</v>
      </c>
      <c r="C207" s="52" t="s">
        <v>140</v>
      </c>
      <c r="D207" s="23" t="s">
        <v>182</v>
      </c>
      <c r="E207" s="24">
        <v>0</v>
      </c>
      <c r="F207" s="24">
        <v>0</v>
      </c>
      <c r="G207" s="24">
        <v>0</v>
      </c>
      <c r="H207" s="24">
        <v>0</v>
      </c>
      <c r="I207" s="24">
        <v>0</v>
      </c>
      <c r="J207" s="24">
        <v>0</v>
      </c>
      <c r="K207" s="24">
        <v>0</v>
      </c>
      <c r="L207" s="24">
        <v>0</v>
      </c>
      <c r="M207" s="24">
        <v>0</v>
      </c>
      <c r="N207" s="24">
        <v>0</v>
      </c>
      <c r="O207" s="25">
        <v>0</v>
      </c>
      <c r="P207" s="25">
        <v>759.3</v>
      </c>
      <c r="Q207" s="25">
        <v>0</v>
      </c>
      <c r="R207" s="25">
        <v>0</v>
      </c>
      <c r="S207" s="25">
        <v>0</v>
      </c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54">
        <f>SUM(E207:Z208)</f>
        <v>8569.1999999999989</v>
      </c>
      <c r="AB207" s="56">
        <v>3659.8</v>
      </c>
      <c r="AC207" s="58">
        <f t="shared" ref="AC207" si="86">AA207-AB207</f>
        <v>4909.3999999999987</v>
      </c>
    </row>
    <row r="208" spans="2:29" ht="75">
      <c r="B208" s="51"/>
      <c r="C208" s="53"/>
      <c r="D208" s="23" t="s">
        <v>172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  <c r="L208" s="24">
        <v>0</v>
      </c>
      <c r="M208" s="24">
        <v>0</v>
      </c>
      <c r="N208" s="24">
        <v>0</v>
      </c>
      <c r="O208" s="25">
        <v>0</v>
      </c>
      <c r="P208" s="25">
        <v>0</v>
      </c>
      <c r="Q208" s="25">
        <v>7809.9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55"/>
      <c r="AB208" s="57"/>
      <c r="AC208" s="59"/>
    </row>
    <row r="209" spans="2:29" ht="93.75">
      <c r="B209" s="50">
        <v>108</v>
      </c>
      <c r="C209" s="69" t="s">
        <v>84</v>
      </c>
      <c r="D209" s="23" t="s">
        <v>182</v>
      </c>
      <c r="E209" s="24">
        <v>0</v>
      </c>
      <c r="F209" s="24">
        <v>0</v>
      </c>
      <c r="G209" s="24">
        <v>0</v>
      </c>
      <c r="H209" s="24">
        <v>0</v>
      </c>
      <c r="I209" s="24">
        <v>0</v>
      </c>
      <c r="J209" s="24">
        <v>0</v>
      </c>
      <c r="K209" s="24">
        <v>0</v>
      </c>
      <c r="L209" s="24">
        <v>0</v>
      </c>
      <c r="M209" s="24">
        <v>0</v>
      </c>
      <c r="N209" s="24">
        <v>0</v>
      </c>
      <c r="O209" s="25">
        <v>894.64918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54">
        <f>SUM(E209:Z210)</f>
        <v>3333.7044000000001</v>
      </c>
      <c r="AB209" s="56">
        <v>7726.3</v>
      </c>
      <c r="AC209" s="58">
        <f t="shared" ref="AC209" si="87">AA209-AB209</f>
        <v>-4392.5956000000006</v>
      </c>
    </row>
    <row r="210" spans="2:29" ht="75">
      <c r="B210" s="51"/>
      <c r="C210" s="70"/>
      <c r="D210" s="23" t="s">
        <v>172</v>
      </c>
      <c r="E210" s="24">
        <v>0</v>
      </c>
      <c r="F210" s="24">
        <v>0</v>
      </c>
      <c r="G210" s="24">
        <v>0</v>
      </c>
      <c r="H210" s="24">
        <v>0</v>
      </c>
      <c r="I210" s="24">
        <v>0</v>
      </c>
      <c r="J210" s="24">
        <v>0</v>
      </c>
      <c r="K210" s="24">
        <v>0</v>
      </c>
      <c r="L210" s="24">
        <v>0</v>
      </c>
      <c r="M210" s="24">
        <v>0</v>
      </c>
      <c r="N210" s="24">
        <v>0</v>
      </c>
      <c r="O210" s="25">
        <v>2439.0552200000002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55"/>
      <c r="AB210" s="57"/>
      <c r="AC210" s="59"/>
    </row>
    <row r="211" spans="2:29" ht="93.75">
      <c r="B211" s="50">
        <v>109</v>
      </c>
      <c r="C211" s="52" t="s">
        <v>85</v>
      </c>
      <c r="D211" s="23" t="s">
        <v>182</v>
      </c>
      <c r="E211" s="24">
        <v>0</v>
      </c>
      <c r="F211" s="24">
        <v>0</v>
      </c>
      <c r="G211" s="24">
        <v>0</v>
      </c>
      <c r="H211" s="24">
        <v>0</v>
      </c>
      <c r="I211" s="24">
        <v>0</v>
      </c>
      <c r="J211" s="24">
        <v>0</v>
      </c>
      <c r="K211" s="24">
        <v>0</v>
      </c>
      <c r="L211" s="24">
        <v>0</v>
      </c>
      <c r="M211" s="24">
        <v>0</v>
      </c>
      <c r="N211" s="24">
        <v>0</v>
      </c>
      <c r="O211" s="25">
        <v>0</v>
      </c>
      <c r="P211" s="25">
        <v>0</v>
      </c>
      <c r="Q211" s="25">
        <v>0</v>
      </c>
      <c r="R211" s="25">
        <v>185.9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54">
        <f>SUM(E211:Z212)</f>
        <v>3412.7000000000003</v>
      </c>
      <c r="AB211" s="56">
        <v>1289.0999999999999</v>
      </c>
      <c r="AC211" s="58">
        <f t="shared" ref="AC211" si="88">AA211-AB211</f>
        <v>2123.6000000000004</v>
      </c>
    </row>
    <row r="212" spans="2:29" ht="75">
      <c r="B212" s="51"/>
      <c r="C212" s="53"/>
      <c r="D212" s="23" t="s">
        <v>172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24">
        <v>0</v>
      </c>
      <c r="L212" s="24">
        <v>0</v>
      </c>
      <c r="M212" s="24">
        <v>0</v>
      </c>
      <c r="N212" s="24">
        <v>0</v>
      </c>
      <c r="O212" s="25">
        <v>0</v>
      </c>
      <c r="P212" s="25">
        <v>0</v>
      </c>
      <c r="Q212" s="25">
        <v>0</v>
      </c>
      <c r="R212" s="25">
        <v>3226.8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55"/>
      <c r="AB212" s="57"/>
      <c r="AC212" s="59"/>
    </row>
    <row r="213" spans="2:29" ht="93.75">
      <c r="B213" s="50">
        <v>110</v>
      </c>
      <c r="C213" s="69" t="s">
        <v>86</v>
      </c>
      <c r="D213" s="23" t="s">
        <v>182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24">
        <v>0</v>
      </c>
      <c r="L213" s="24">
        <v>0</v>
      </c>
      <c r="M213" s="24">
        <v>0</v>
      </c>
      <c r="N213" s="24">
        <v>0</v>
      </c>
      <c r="O213" s="25">
        <v>0</v>
      </c>
      <c r="P213" s="25">
        <v>880.3</v>
      </c>
      <c r="Q213" s="25">
        <v>0</v>
      </c>
      <c r="R213" s="25">
        <v>0</v>
      </c>
      <c r="S213" s="25">
        <v>0</v>
      </c>
      <c r="T213" s="25">
        <v>0</v>
      </c>
      <c r="U213" s="25">
        <v>0</v>
      </c>
      <c r="V213" s="25">
        <v>0</v>
      </c>
      <c r="W213" s="25">
        <v>0</v>
      </c>
      <c r="X213" s="25">
        <v>0</v>
      </c>
      <c r="Y213" s="25">
        <v>0</v>
      </c>
      <c r="Z213" s="25">
        <v>0</v>
      </c>
      <c r="AA213" s="54">
        <f>SUM(E213:Z214)</f>
        <v>10921.8</v>
      </c>
      <c r="AB213" s="56">
        <v>4382.3</v>
      </c>
      <c r="AC213" s="58">
        <f t="shared" ref="AC213" si="89">AA213-AB213</f>
        <v>6539.4999999999991</v>
      </c>
    </row>
    <row r="214" spans="2:29" ht="75">
      <c r="B214" s="51"/>
      <c r="C214" s="70"/>
      <c r="D214" s="23" t="s">
        <v>172</v>
      </c>
      <c r="E214" s="24">
        <v>0</v>
      </c>
      <c r="F214" s="24">
        <v>0</v>
      </c>
      <c r="G214" s="24">
        <v>0</v>
      </c>
      <c r="H214" s="24">
        <v>0</v>
      </c>
      <c r="I214" s="24">
        <v>0</v>
      </c>
      <c r="J214" s="24">
        <v>0</v>
      </c>
      <c r="K214" s="24">
        <v>0</v>
      </c>
      <c r="L214" s="24">
        <v>0</v>
      </c>
      <c r="M214" s="24">
        <v>0</v>
      </c>
      <c r="N214" s="24">
        <v>0</v>
      </c>
      <c r="O214" s="25">
        <v>0</v>
      </c>
      <c r="P214" s="25">
        <v>0</v>
      </c>
      <c r="Q214" s="25">
        <v>10041.5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55"/>
      <c r="AB214" s="57"/>
      <c r="AC214" s="59"/>
    </row>
    <row r="215" spans="2:29" ht="93.75">
      <c r="B215" s="50">
        <v>111</v>
      </c>
      <c r="C215" s="69" t="s">
        <v>87</v>
      </c>
      <c r="D215" s="23" t="s">
        <v>182</v>
      </c>
      <c r="E215" s="24">
        <v>0</v>
      </c>
      <c r="F215" s="24">
        <v>0</v>
      </c>
      <c r="G215" s="24">
        <v>0</v>
      </c>
      <c r="H215" s="24">
        <v>0</v>
      </c>
      <c r="I215" s="24">
        <v>0</v>
      </c>
      <c r="J215" s="24">
        <v>0</v>
      </c>
      <c r="K215" s="24">
        <v>0</v>
      </c>
      <c r="L215" s="24">
        <v>0</v>
      </c>
      <c r="M215" s="24">
        <v>0</v>
      </c>
      <c r="N215" s="24">
        <v>0</v>
      </c>
      <c r="O215" s="25">
        <v>0</v>
      </c>
      <c r="P215" s="25">
        <v>0</v>
      </c>
      <c r="Q215" s="25">
        <v>536.20000000000005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54">
        <f>SUM(E215:Z216)</f>
        <v>6238.0999999999995</v>
      </c>
      <c r="AB215" s="56">
        <v>2560.6</v>
      </c>
      <c r="AC215" s="58">
        <f t="shared" ref="AC215" si="90">AA215-AB215</f>
        <v>3677.4999999999995</v>
      </c>
    </row>
    <row r="216" spans="2:29" ht="75">
      <c r="B216" s="51"/>
      <c r="C216" s="70"/>
      <c r="D216" s="23" t="s">
        <v>172</v>
      </c>
      <c r="E216" s="24">
        <v>0</v>
      </c>
      <c r="F216" s="24">
        <v>0</v>
      </c>
      <c r="G216" s="24">
        <v>0</v>
      </c>
      <c r="H216" s="24">
        <v>0</v>
      </c>
      <c r="I216" s="24">
        <v>0</v>
      </c>
      <c r="J216" s="24">
        <v>0</v>
      </c>
      <c r="K216" s="24">
        <v>0</v>
      </c>
      <c r="L216" s="24">
        <v>0</v>
      </c>
      <c r="M216" s="24">
        <v>0</v>
      </c>
      <c r="N216" s="24">
        <v>0</v>
      </c>
      <c r="O216" s="25">
        <v>0</v>
      </c>
      <c r="P216" s="25">
        <v>0</v>
      </c>
      <c r="Q216" s="25">
        <v>5701.9</v>
      </c>
      <c r="R216" s="25">
        <v>0</v>
      </c>
      <c r="S216" s="25">
        <v>0</v>
      </c>
      <c r="T216" s="25">
        <v>0</v>
      </c>
      <c r="U216" s="25">
        <v>0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55"/>
      <c r="AB216" s="57"/>
      <c r="AC216" s="59"/>
    </row>
    <row r="217" spans="2:29" ht="93.75">
      <c r="B217" s="50">
        <v>112</v>
      </c>
      <c r="C217" s="69" t="s">
        <v>88</v>
      </c>
      <c r="D217" s="23" t="s">
        <v>182</v>
      </c>
      <c r="E217" s="24">
        <v>0</v>
      </c>
      <c r="F217" s="24">
        <v>0</v>
      </c>
      <c r="G217" s="24">
        <v>0</v>
      </c>
      <c r="H217" s="24">
        <v>0</v>
      </c>
      <c r="I217" s="24">
        <v>0</v>
      </c>
      <c r="J217" s="24">
        <v>0</v>
      </c>
      <c r="K217" s="24">
        <v>0</v>
      </c>
      <c r="L217" s="24">
        <v>0</v>
      </c>
      <c r="M217" s="24">
        <v>0</v>
      </c>
      <c r="N217" s="24">
        <v>0</v>
      </c>
      <c r="O217" s="25">
        <v>0</v>
      </c>
      <c r="P217" s="25">
        <v>0</v>
      </c>
      <c r="Q217" s="25">
        <v>1063.3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54">
        <f>SUM(E217:Z218)</f>
        <v>8403.9</v>
      </c>
      <c r="AB217" s="56">
        <v>4382.3</v>
      </c>
      <c r="AC217" s="58">
        <f t="shared" ref="AC217" si="91">AA217-AB217</f>
        <v>4021.5999999999995</v>
      </c>
    </row>
    <row r="218" spans="2:29" ht="75">
      <c r="B218" s="51"/>
      <c r="C218" s="70"/>
      <c r="D218" s="23" t="s">
        <v>172</v>
      </c>
      <c r="E218" s="24">
        <v>0</v>
      </c>
      <c r="F218" s="24">
        <v>0</v>
      </c>
      <c r="G218" s="24">
        <v>0</v>
      </c>
      <c r="H218" s="24">
        <v>0</v>
      </c>
      <c r="I218" s="24">
        <v>0</v>
      </c>
      <c r="J218" s="24">
        <v>0</v>
      </c>
      <c r="K218" s="24">
        <v>0</v>
      </c>
      <c r="L218" s="24">
        <v>0</v>
      </c>
      <c r="M218" s="24">
        <v>0</v>
      </c>
      <c r="N218" s="24">
        <v>0</v>
      </c>
      <c r="O218" s="25">
        <v>0</v>
      </c>
      <c r="P218" s="25">
        <v>0</v>
      </c>
      <c r="Q218" s="25">
        <v>7340.6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55"/>
      <c r="AB218" s="57"/>
      <c r="AC218" s="59"/>
    </row>
    <row r="219" spans="2:29" ht="93.75">
      <c r="B219" s="50">
        <v>113</v>
      </c>
      <c r="C219" s="69" t="s">
        <v>40</v>
      </c>
      <c r="D219" s="23" t="s">
        <v>182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  <c r="L219" s="24">
        <v>0</v>
      </c>
      <c r="M219" s="24">
        <v>0</v>
      </c>
      <c r="N219" s="24">
        <v>0</v>
      </c>
      <c r="O219" s="25">
        <v>0</v>
      </c>
      <c r="P219" s="25">
        <v>0</v>
      </c>
      <c r="Q219" s="25">
        <v>323.7</v>
      </c>
      <c r="R219" s="25">
        <v>0</v>
      </c>
      <c r="S219" s="25">
        <v>0</v>
      </c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54">
        <f>SUM(E219:Z220)</f>
        <v>3937.8999999999996</v>
      </c>
      <c r="AB219" s="56">
        <v>1466.4</v>
      </c>
      <c r="AC219" s="58">
        <f t="shared" ref="AC219" si="92">AA219-AB219</f>
        <v>2471.4999999999995</v>
      </c>
    </row>
    <row r="220" spans="2:29" ht="75">
      <c r="B220" s="51"/>
      <c r="C220" s="70"/>
      <c r="D220" s="23" t="s">
        <v>172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  <c r="L220" s="24">
        <v>0</v>
      </c>
      <c r="M220" s="24">
        <v>0</v>
      </c>
      <c r="N220" s="24">
        <v>0</v>
      </c>
      <c r="O220" s="25">
        <v>0</v>
      </c>
      <c r="P220" s="25">
        <v>0</v>
      </c>
      <c r="Q220" s="25">
        <v>3614.2</v>
      </c>
      <c r="R220" s="25">
        <v>0</v>
      </c>
      <c r="S220" s="25">
        <v>0</v>
      </c>
      <c r="T220" s="25">
        <v>0</v>
      </c>
      <c r="U220" s="25">
        <v>0</v>
      </c>
      <c r="V220" s="25">
        <v>0</v>
      </c>
      <c r="W220" s="25">
        <v>0</v>
      </c>
      <c r="X220" s="25">
        <v>0</v>
      </c>
      <c r="Y220" s="25">
        <v>0</v>
      </c>
      <c r="Z220" s="25">
        <v>0</v>
      </c>
      <c r="AA220" s="55"/>
      <c r="AB220" s="57"/>
      <c r="AC220" s="59"/>
    </row>
    <row r="221" spans="2:29" ht="93.75">
      <c r="B221" s="50">
        <v>114</v>
      </c>
      <c r="C221" s="69" t="s">
        <v>41</v>
      </c>
      <c r="D221" s="23" t="s">
        <v>182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  <c r="L221" s="24">
        <v>0</v>
      </c>
      <c r="M221" s="24">
        <v>0</v>
      </c>
      <c r="N221" s="24">
        <v>0</v>
      </c>
      <c r="O221" s="25">
        <v>0</v>
      </c>
      <c r="P221" s="25">
        <v>0</v>
      </c>
      <c r="Q221" s="25">
        <v>0</v>
      </c>
      <c r="R221" s="25">
        <v>269.39999999999998</v>
      </c>
      <c r="S221" s="25">
        <v>0</v>
      </c>
      <c r="T221" s="25">
        <v>0</v>
      </c>
      <c r="U221" s="25">
        <v>0</v>
      </c>
      <c r="V221" s="25">
        <v>0</v>
      </c>
      <c r="W221" s="25">
        <v>0</v>
      </c>
      <c r="X221" s="25">
        <v>0</v>
      </c>
      <c r="Y221" s="25">
        <v>0</v>
      </c>
      <c r="Z221" s="25">
        <v>0</v>
      </c>
      <c r="AA221" s="54">
        <f>SUM(E221:Z222)</f>
        <v>3883.6</v>
      </c>
      <c r="AB221" s="56">
        <v>1466.4</v>
      </c>
      <c r="AC221" s="58">
        <f t="shared" ref="AC221" si="93">AA221-AB221</f>
        <v>2417.1999999999998</v>
      </c>
    </row>
    <row r="222" spans="2:29" ht="75">
      <c r="B222" s="51"/>
      <c r="C222" s="70"/>
      <c r="D222" s="23" t="s">
        <v>172</v>
      </c>
      <c r="E222" s="24">
        <v>0</v>
      </c>
      <c r="F222" s="24">
        <v>0</v>
      </c>
      <c r="G222" s="24">
        <v>0</v>
      </c>
      <c r="H222" s="24">
        <v>0</v>
      </c>
      <c r="I222" s="24">
        <v>0</v>
      </c>
      <c r="J222" s="24">
        <v>0</v>
      </c>
      <c r="K222" s="24">
        <v>0</v>
      </c>
      <c r="L222" s="24">
        <v>0</v>
      </c>
      <c r="M222" s="24">
        <v>0</v>
      </c>
      <c r="N222" s="24">
        <v>0</v>
      </c>
      <c r="O222" s="25">
        <v>0</v>
      </c>
      <c r="P222" s="25">
        <v>0</v>
      </c>
      <c r="Q222" s="25">
        <v>0</v>
      </c>
      <c r="R222" s="25">
        <v>3614.2</v>
      </c>
      <c r="S222" s="25">
        <v>0</v>
      </c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55"/>
      <c r="AB222" s="57"/>
      <c r="AC222" s="59"/>
    </row>
    <row r="223" spans="2:29" ht="93.75">
      <c r="B223" s="50">
        <v>115</v>
      </c>
      <c r="C223" s="69" t="s">
        <v>135</v>
      </c>
      <c r="D223" s="23" t="s">
        <v>182</v>
      </c>
      <c r="E223" s="24">
        <v>0</v>
      </c>
      <c r="F223" s="24">
        <v>0</v>
      </c>
      <c r="G223" s="24">
        <v>0</v>
      </c>
      <c r="H223" s="24">
        <v>0</v>
      </c>
      <c r="I223" s="24">
        <v>0</v>
      </c>
      <c r="J223" s="24">
        <v>0</v>
      </c>
      <c r="K223" s="24">
        <v>0</v>
      </c>
      <c r="L223" s="24">
        <v>0</v>
      </c>
      <c r="M223" s="24">
        <v>0</v>
      </c>
      <c r="N223" s="24">
        <v>0</v>
      </c>
      <c r="O223" s="25">
        <v>0</v>
      </c>
      <c r="P223" s="25">
        <v>0</v>
      </c>
      <c r="Q223" s="25">
        <v>337.1</v>
      </c>
      <c r="R223" s="25">
        <v>0</v>
      </c>
      <c r="S223" s="25">
        <v>0</v>
      </c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54">
        <f>SUM(E223:Z224)</f>
        <v>2568.6999999999998</v>
      </c>
      <c r="AB223" s="56">
        <v>1608</v>
      </c>
      <c r="AC223" s="58">
        <f t="shared" ref="AC223" si="94">AA223-AB223</f>
        <v>960.69999999999982</v>
      </c>
    </row>
    <row r="224" spans="2:29" ht="75">
      <c r="B224" s="51"/>
      <c r="C224" s="70"/>
      <c r="D224" s="23" t="s">
        <v>172</v>
      </c>
      <c r="E224" s="24">
        <v>0</v>
      </c>
      <c r="F224" s="24">
        <v>0</v>
      </c>
      <c r="G224" s="24">
        <v>0</v>
      </c>
      <c r="H224" s="24">
        <v>0</v>
      </c>
      <c r="I224" s="24">
        <v>0</v>
      </c>
      <c r="J224" s="24">
        <v>0</v>
      </c>
      <c r="K224" s="24">
        <v>0</v>
      </c>
      <c r="L224" s="24">
        <v>0</v>
      </c>
      <c r="M224" s="24">
        <v>0</v>
      </c>
      <c r="N224" s="24">
        <v>0</v>
      </c>
      <c r="O224" s="25">
        <v>0</v>
      </c>
      <c r="P224" s="25">
        <v>0</v>
      </c>
      <c r="Q224" s="25">
        <v>2231.6</v>
      </c>
      <c r="R224" s="25">
        <v>0</v>
      </c>
      <c r="S224" s="25">
        <v>0</v>
      </c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55"/>
      <c r="AB224" s="57"/>
      <c r="AC224" s="59"/>
    </row>
    <row r="225" spans="2:29" ht="93.75">
      <c r="B225" s="50">
        <v>116</v>
      </c>
      <c r="C225" s="69" t="s">
        <v>42</v>
      </c>
      <c r="D225" s="23" t="s">
        <v>182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24">
        <v>0</v>
      </c>
      <c r="L225" s="24">
        <v>0</v>
      </c>
      <c r="M225" s="24">
        <v>0</v>
      </c>
      <c r="N225" s="24">
        <v>0</v>
      </c>
      <c r="O225" s="25">
        <v>0</v>
      </c>
      <c r="P225" s="25">
        <v>0</v>
      </c>
      <c r="Q225" s="25">
        <v>0</v>
      </c>
      <c r="R225" s="25">
        <v>2606.8000000000002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54">
        <f>SUM(E225:Z226)</f>
        <v>20721</v>
      </c>
      <c r="AB225" s="56">
        <v>9251.1</v>
      </c>
      <c r="AC225" s="58">
        <f t="shared" ref="AC225" si="95">AA225-AB225</f>
        <v>11469.9</v>
      </c>
    </row>
    <row r="226" spans="2:29" ht="75">
      <c r="B226" s="51"/>
      <c r="C226" s="70"/>
      <c r="D226" s="23" t="s">
        <v>172</v>
      </c>
      <c r="E226" s="24">
        <v>0</v>
      </c>
      <c r="F226" s="24">
        <v>0</v>
      </c>
      <c r="G226" s="24">
        <v>0</v>
      </c>
      <c r="H226" s="24">
        <v>0</v>
      </c>
      <c r="I226" s="24">
        <v>0</v>
      </c>
      <c r="J226" s="24">
        <v>0</v>
      </c>
      <c r="K226" s="24">
        <v>0</v>
      </c>
      <c r="L226" s="24">
        <v>0</v>
      </c>
      <c r="M226" s="24">
        <v>0</v>
      </c>
      <c r="N226" s="24">
        <v>0</v>
      </c>
      <c r="O226" s="25">
        <v>0</v>
      </c>
      <c r="P226" s="25">
        <v>0</v>
      </c>
      <c r="Q226" s="25">
        <v>0</v>
      </c>
      <c r="R226" s="25">
        <v>18114.2</v>
      </c>
      <c r="S226" s="25">
        <v>0</v>
      </c>
      <c r="T226" s="25">
        <v>0</v>
      </c>
      <c r="U226" s="25">
        <v>0</v>
      </c>
      <c r="V226" s="25">
        <v>0</v>
      </c>
      <c r="W226" s="25">
        <v>0</v>
      </c>
      <c r="X226" s="25">
        <v>0</v>
      </c>
      <c r="Y226" s="25">
        <v>0</v>
      </c>
      <c r="Z226" s="25">
        <v>0</v>
      </c>
      <c r="AA226" s="55"/>
      <c r="AB226" s="57"/>
      <c r="AC226" s="59"/>
    </row>
    <row r="227" spans="2:29" ht="93.75">
      <c r="B227" s="50">
        <v>117</v>
      </c>
      <c r="C227" s="69" t="s">
        <v>43</v>
      </c>
      <c r="D227" s="23" t="s">
        <v>182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24">
        <v>0</v>
      </c>
      <c r="L227" s="24">
        <v>0</v>
      </c>
      <c r="M227" s="24">
        <v>0</v>
      </c>
      <c r="N227" s="24">
        <v>0</v>
      </c>
      <c r="O227" s="25">
        <v>0</v>
      </c>
      <c r="P227" s="25">
        <v>0</v>
      </c>
      <c r="Q227" s="25">
        <v>0</v>
      </c>
      <c r="R227" s="25">
        <v>1263.0999999999999</v>
      </c>
      <c r="S227" s="25">
        <v>0</v>
      </c>
      <c r="T227" s="25">
        <v>0</v>
      </c>
      <c r="U227" s="25">
        <v>0</v>
      </c>
      <c r="V227" s="25">
        <v>0</v>
      </c>
      <c r="W227" s="25">
        <v>0</v>
      </c>
      <c r="X227" s="25">
        <v>0</v>
      </c>
      <c r="Y227" s="25">
        <v>0</v>
      </c>
      <c r="Z227" s="25">
        <v>0</v>
      </c>
      <c r="AA227" s="54">
        <f>SUM(E227:Z228)</f>
        <v>9982.9</v>
      </c>
      <c r="AB227" s="56">
        <v>5102.3</v>
      </c>
      <c r="AC227" s="58">
        <f t="shared" ref="AC227" si="96">AA227-AB227</f>
        <v>4880.5999999999995</v>
      </c>
    </row>
    <row r="228" spans="2:29" ht="75">
      <c r="B228" s="51"/>
      <c r="C228" s="70"/>
      <c r="D228" s="23" t="s">
        <v>172</v>
      </c>
      <c r="E228" s="24">
        <v>0</v>
      </c>
      <c r="F228" s="24">
        <v>0</v>
      </c>
      <c r="G228" s="24">
        <v>0</v>
      </c>
      <c r="H228" s="24">
        <v>0</v>
      </c>
      <c r="I228" s="24">
        <v>0</v>
      </c>
      <c r="J228" s="24">
        <v>0</v>
      </c>
      <c r="K228" s="24">
        <v>0</v>
      </c>
      <c r="L228" s="24">
        <v>0</v>
      </c>
      <c r="M228" s="24">
        <v>0</v>
      </c>
      <c r="N228" s="24">
        <v>0</v>
      </c>
      <c r="O228" s="25">
        <v>0</v>
      </c>
      <c r="P228" s="25">
        <v>0</v>
      </c>
      <c r="Q228" s="25">
        <v>0</v>
      </c>
      <c r="R228" s="25">
        <v>8719.7999999999993</v>
      </c>
      <c r="S228" s="25">
        <v>0</v>
      </c>
      <c r="T228" s="25">
        <v>0</v>
      </c>
      <c r="U228" s="25">
        <v>0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55"/>
      <c r="AB228" s="57"/>
      <c r="AC228" s="59"/>
    </row>
    <row r="229" spans="2:29" ht="93.75">
      <c r="B229" s="50">
        <v>118</v>
      </c>
      <c r="C229" s="69" t="s">
        <v>44</v>
      </c>
      <c r="D229" s="23" t="s">
        <v>182</v>
      </c>
      <c r="E229" s="24">
        <v>0</v>
      </c>
      <c r="F229" s="24">
        <v>0</v>
      </c>
      <c r="G229" s="24">
        <v>0</v>
      </c>
      <c r="H229" s="24">
        <v>0</v>
      </c>
      <c r="I229" s="24">
        <v>0</v>
      </c>
      <c r="J229" s="24">
        <v>0</v>
      </c>
      <c r="K229" s="24">
        <v>0</v>
      </c>
      <c r="L229" s="24">
        <v>0</v>
      </c>
      <c r="M229" s="24">
        <v>0</v>
      </c>
      <c r="N229" s="24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656.8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54">
        <f>SUM(E229:Z230)</f>
        <v>5191</v>
      </c>
      <c r="AB229" s="56">
        <v>3075.2</v>
      </c>
      <c r="AC229" s="58">
        <f t="shared" ref="AC229" si="97">AA229-AB229</f>
        <v>2115.8000000000002</v>
      </c>
    </row>
    <row r="230" spans="2:29" ht="75">
      <c r="B230" s="51"/>
      <c r="C230" s="70"/>
      <c r="D230" s="23" t="s">
        <v>172</v>
      </c>
      <c r="E230" s="24">
        <v>0</v>
      </c>
      <c r="F230" s="24">
        <v>0</v>
      </c>
      <c r="G230" s="24">
        <v>0</v>
      </c>
      <c r="H230" s="24">
        <v>0</v>
      </c>
      <c r="I230" s="24">
        <v>0</v>
      </c>
      <c r="J230" s="24">
        <v>0</v>
      </c>
      <c r="K230" s="24">
        <v>0</v>
      </c>
      <c r="L230" s="24">
        <v>0</v>
      </c>
      <c r="M230" s="24">
        <v>0</v>
      </c>
      <c r="N230" s="24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4534.2</v>
      </c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55"/>
      <c r="AB230" s="57"/>
      <c r="AC230" s="59"/>
    </row>
    <row r="231" spans="2:29" ht="93.75">
      <c r="B231" s="50">
        <v>119</v>
      </c>
      <c r="C231" s="69" t="s">
        <v>89</v>
      </c>
      <c r="D231" s="23" t="s">
        <v>182</v>
      </c>
      <c r="E231" s="24">
        <v>0</v>
      </c>
      <c r="F231" s="24">
        <v>0</v>
      </c>
      <c r="G231" s="24">
        <v>0</v>
      </c>
      <c r="H231" s="24">
        <v>0</v>
      </c>
      <c r="I231" s="24">
        <v>0</v>
      </c>
      <c r="J231" s="24">
        <v>0</v>
      </c>
      <c r="K231" s="24">
        <v>0</v>
      </c>
      <c r="L231" s="24">
        <v>0</v>
      </c>
      <c r="M231" s="24">
        <v>0</v>
      </c>
      <c r="N231" s="24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348.5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54">
        <f>SUM(E231:Z232)</f>
        <v>2754.5</v>
      </c>
      <c r="AB231" s="56">
        <v>1826.9</v>
      </c>
      <c r="AC231" s="58">
        <f t="shared" ref="AC231" si="98">AA231-AB231</f>
        <v>927.59999999999991</v>
      </c>
    </row>
    <row r="232" spans="2:29" ht="75">
      <c r="B232" s="51"/>
      <c r="C232" s="70"/>
      <c r="D232" s="23" t="s">
        <v>172</v>
      </c>
      <c r="E232" s="24">
        <v>0</v>
      </c>
      <c r="F232" s="24">
        <v>0</v>
      </c>
      <c r="G232" s="24">
        <v>0</v>
      </c>
      <c r="H232" s="24">
        <v>0</v>
      </c>
      <c r="I232" s="24">
        <v>0</v>
      </c>
      <c r="J232" s="24">
        <v>0</v>
      </c>
      <c r="K232" s="24">
        <v>0</v>
      </c>
      <c r="L232" s="24">
        <v>0</v>
      </c>
      <c r="M232" s="24">
        <v>0</v>
      </c>
      <c r="N232" s="24">
        <v>0</v>
      </c>
      <c r="O232" s="25">
        <v>0</v>
      </c>
      <c r="P232" s="25">
        <v>0</v>
      </c>
      <c r="Q232" s="25">
        <v>0</v>
      </c>
      <c r="R232" s="25">
        <v>0</v>
      </c>
      <c r="S232" s="25">
        <v>2406</v>
      </c>
      <c r="T232" s="25">
        <v>0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55"/>
      <c r="AB232" s="57"/>
      <c r="AC232" s="59"/>
    </row>
    <row r="233" spans="2:29" ht="93.75">
      <c r="B233" s="50">
        <v>120</v>
      </c>
      <c r="C233" s="69" t="s">
        <v>90</v>
      </c>
      <c r="D233" s="23" t="s">
        <v>182</v>
      </c>
      <c r="E233" s="24">
        <v>0</v>
      </c>
      <c r="F233" s="24">
        <v>0</v>
      </c>
      <c r="G233" s="24">
        <v>0</v>
      </c>
      <c r="H233" s="24">
        <v>0</v>
      </c>
      <c r="I233" s="24">
        <v>0</v>
      </c>
      <c r="J233" s="24">
        <v>0</v>
      </c>
      <c r="K233" s="24">
        <v>0</v>
      </c>
      <c r="L233" s="24">
        <v>0</v>
      </c>
      <c r="M233" s="24">
        <v>0</v>
      </c>
      <c r="N233" s="24">
        <v>0</v>
      </c>
      <c r="O233" s="25">
        <v>0</v>
      </c>
      <c r="P233" s="25">
        <v>0</v>
      </c>
      <c r="Q233" s="25">
        <v>0</v>
      </c>
      <c r="R233" s="25">
        <v>0</v>
      </c>
      <c r="S233" s="25">
        <v>857.8</v>
      </c>
      <c r="T233" s="25">
        <v>0</v>
      </c>
      <c r="U233" s="25">
        <v>0</v>
      </c>
      <c r="V233" s="25">
        <v>0</v>
      </c>
      <c r="W233" s="25">
        <v>0</v>
      </c>
      <c r="X233" s="25">
        <v>0</v>
      </c>
      <c r="Y233" s="25">
        <v>0</v>
      </c>
      <c r="Z233" s="25">
        <v>0</v>
      </c>
      <c r="AA233" s="54">
        <f>SUM(E233:Z234)</f>
        <v>5922.3</v>
      </c>
      <c r="AB233" s="56">
        <v>3535.1</v>
      </c>
      <c r="AC233" s="58">
        <f t="shared" ref="AC233" si="99">AA233-AB233</f>
        <v>2387.2000000000003</v>
      </c>
    </row>
    <row r="234" spans="2:29" ht="75">
      <c r="B234" s="51"/>
      <c r="C234" s="70"/>
      <c r="D234" s="23" t="s">
        <v>172</v>
      </c>
      <c r="E234" s="24"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24">
        <v>0</v>
      </c>
      <c r="L234" s="24">
        <v>0</v>
      </c>
      <c r="M234" s="24">
        <v>0</v>
      </c>
      <c r="N234" s="24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5064.5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55"/>
      <c r="AB234" s="57"/>
      <c r="AC234" s="59"/>
    </row>
    <row r="235" spans="2:29" ht="93.75">
      <c r="B235" s="50">
        <v>121</v>
      </c>
      <c r="C235" s="69" t="s">
        <v>91</v>
      </c>
      <c r="D235" s="23" t="s">
        <v>182</v>
      </c>
      <c r="E235" s="24">
        <v>0</v>
      </c>
      <c r="F235" s="24">
        <v>0</v>
      </c>
      <c r="G235" s="24">
        <v>0</v>
      </c>
      <c r="H235" s="24">
        <v>0</v>
      </c>
      <c r="I235" s="24">
        <v>0</v>
      </c>
      <c r="J235" s="24">
        <v>0</v>
      </c>
      <c r="K235" s="24">
        <v>0</v>
      </c>
      <c r="L235" s="24">
        <v>0</v>
      </c>
      <c r="M235" s="24">
        <v>0</v>
      </c>
      <c r="N235" s="24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690.3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54">
        <f>SUM(E235:Z236)</f>
        <v>5456</v>
      </c>
      <c r="AB235" s="56">
        <v>3018.1</v>
      </c>
      <c r="AC235" s="58">
        <f t="shared" ref="AC235" si="100">AA235-AB235</f>
        <v>2437.9</v>
      </c>
    </row>
    <row r="236" spans="2:29" ht="75">
      <c r="B236" s="51"/>
      <c r="C236" s="70"/>
      <c r="D236" s="23" t="s">
        <v>172</v>
      </c>
      <c r="E236" s="24">
        <v>0</v>
      </c>
      <c r="F236" s="24">
        <v>0</v>
      </c>
      <c r="G236" s="24">
        <v>0</v>
      </c>
      <c r="H236" s="24">
        <v>0</v>
      </c>
      <c r="I236" s="24">
        <v>0</v>
      </c>
      <c r="J236" s="24">
        <v>0</v>
      </c>
      <c r="K236" s="24">
        <v>0</v>
      </c>
      <c r="L236" s="24">
        <v>0</v>
      </c>
      <c r="M236" s="24">
        <v>0</v>
      </c>
      <c r="N236" s="24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4765.7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55"/>
      <c r="AB236" s="57"/>
      <c r="AC236" s="59"/>
    </row>
    <row r="237" spans="2:29" ht="93.75">
      <c r="B237" s="50">
        <v>122</v>
      </c>
      <c r="C237" s="69" t="s">
        <v>92</v>
      </c>
      <c r="D237" s="23" t="s">
        <v>182</v>
      </c>
      <c r="E237" s="24">
        <v>0</v>
      </c>
      <c r="F237" s="24">
        <v>0</v>
      </c>
      <c r="G237" s="24">
        <v>0</v>
      </c>
      <c r="H237" s="24">
        <v>0</v>
      </c>
      <c r="I237" s="24">
        <v>0</v>
      </c>
      <c r="J237" s="24">
        <v>0</v>
      </c>
      <c r="K237" s="24">
        <v>0</v>
      </c>
      <c r="L237" s="24">
        <v>0</v>
      </c>
      <c r="M237" s="24">
        <v>0</v>
      </c>
      <c r="N237" s="24">
        <v>0</v>
      </c>
      <c r="O237" s="25">
        <v>0</v>
      </c>
      <c r="P237" s="25">
        <v>0</v>
      </c>
      <c r="Q237" s="25">
        <v>0</v>
      </c>
      <c r="R237" s="25">
        <v>0</v>
      </c>
      <c r="S237" s="25">
        <v>616.70000000000005</v>
      </c>
      <c r="T237" s="25">
        <v>0</v>
      </c>
      <c r="U237" s="25">
        <v>0</v>
      </c>
      <c r="V237" s="25">
        <v>0</v>
      </c>
      <c r="W237" s="25">
        <v>0</v>
      </c>
      <c r="X237" s="25">
        <v>0</v>
      </c>
      <c r="Y237" s="25">
        <v>0</v>
      </c>
      <c r="Z237" s="25">
        <v>0</v>
      </c>
      <c r="AA237" s="54">
        <f>SUM(E237:Z238)</f>
        <v>4873.3</v>
      </c>
      <c r="AB237" s="56">
        <v>2790.2</v>
      </c>
      <c r="AC237" s="58">
        <f t="shared" ref="AC237" si="101">AA237-AB237</f>
        <v>2083.1000000000004</v>
      </c>
    </row>
    <row r="238" spans="2:29" ht="75">
      <c r="B238" s="51"/>
      <c r="C238" s="70"/>
      <c r="D238" s="23" t="s">
        <v>172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24">
        <v>0</v>
      </c>
      <c r="M238" s="24">
        <v>0</v>
      </c>
      <c r="N238" s="24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4256.6000000000004</v>
      </c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55"/>
      <c r="AB238" s="57"/>
      <c r="AC238" s="59"/>
    </row>
    <row r="239" spans="2:29" ht="93.75">
      <c r="B239" s="50">
        <v>123</v>
      </c>
      <c r="C239" s="69" t="s">
        <v>93</v>
      </c>
      <c r="D239" s="23" t="s">
        <v>182</v>
      </c>
      <c r="E239" s="24">
        <v>0</v>
      </c>
      <c r="F239" s="24">
        <v>0</v>
      </c>
      <c r="G239" s="24">
        <v>0</v>
      </c>
      <c r="H239" s="24">
        <v>0</v>
      </c>
      <c r="I239" s="24">
        <v>0</v>
      </c>
      <c r="J239" s="24">
        <v>0</v>
      </c>
      <c r="K239" s="24">
        <v>0</v>
      </c>
      <c r="L239" s="24">
        <v>0</v>
      </c>
      <c r="M239" s="24">
        <v>0</v>
      </c>
      <c r="N239" s="24">
        <v>0</v>
      </c>
      <c r="O239" s="25">
        <v>0</v>
      </c>
      <c r="P239" s="25">
        <v>0</v>
      </c>
      <c r="Q239" s="25">
        <v>0</v>
      </c>
      <c r="R239" s="25">
        <v>528.29999999999995</v>
      </c>
      <c r="S239" s="25">
        <v>0</v>
      </c>
      <c r="T239" s="25">
        <v>0</v>
      </c>
      <c r="U239" s="25">
        <v>0</v>
      </c>
      <c r="V239" s="25">
        <v>0</v>
      </c>
      <c r="W239" s="25">
        <v>0</v>
      </c>
      <c r="X239" s="25">
        <v>0</v>
      </c>
      <c r="Y239" s="25">
        <v>0</v>
      </c>
      <c r="Z239" s="25">
        <v>0</v>
      </c>
      <c r="AA239" s="54">
        <f>SUM(E239:Z240)</f>
        <v>3999.8</v>
      </c>
      <c r="AB239" s="56">
        <v>2537.6999999999998</v>
      </c>
      <c r="AC239" s="58">
        <f t="shared" ref="AC239" si="102">AA239-AB239</f>
        <v>1462.1000000000004</v>
      </c>
    </row>
    <row r="240" spans="2:29" ht="75">
      <c r="B240" s="51"/>
      <c r="C240" s="70"/>
      <c r="D240" s="23" t="s">
        <v>172</v>
      </c>
      <c r="E240" s="24">
        <v>0</v>
      </c>
      <c r="F240" s="24">
        <v>0</v>
      </c>
      <c r="G240" s="24">
        <v>0</v>
      </c>
      <c r="H240" s="24">
        <v>0</v>
      </c>
      <c r="I240" s="24">
        <v>0</v>
      </c>
      <c r="J240" s="24">
        <v>0</v>
      </c>
      <c r="K240" s="24">
        <v>0</v>
      </c>
      <c r="L240" s="24">
        <v>0</v>
      </c>
      <c r="M240" s="24">
        <v>0</v>
      </c>
      <c r="N240" s="24">
        <v>0</v>
      </c>
      <c r="O240" s="25">
        <v>0</v>
      </c>
      <c r="P240" s="25">
        <v>0</v>
      </c>
      <c r="Q240" s="25">
        <v>0</v>
      </c>
      <c r="R240" s="25">
        <v>3471.5</v>
      </c>
      <c r="S240" s="25">
        <v>0</v>
      </c>
      <c r="T240" s="25">
        <v>0</v>
      </c>
      <c r="U240" s="25">
        <v>0</v>
      </c>
      <c r="V240" s="25">
        <v>0</v>
      </c>
      <c r="W240" s="25">
        <v>0</v>
      </c>
      <c r="X240" s="25">
        <v>0</v>
      </c>
      <c r="Y240" s="25">
        <v>0</v>
      </c>
      <c r="Z240" s="25">
        <v>0</v>
      </c>
      <c r="AA240" s="55"/>
      <c r="AB240" s="57"/>
      <c r="AC240" s="59"/>
    </row>
    <row r="241" spans="2:29" ht="93.75">
      <c r="B241" s="50">
        <v>124</v>
      </c>
      <c r="C241" s="69" t="s">
        <v>94</v>
      </c>
      <c r="D241" s="23" t="s">
        <v>182</v>
      </c>
      <c r="E241" s="24">
        <v>0</v>
      </c>
      <c r="F241" s="24">
        <v>0</v>
      </c>
      <c r="G241" s="24">
        <v>0</v>
      </c>
      <c r="H241" s="24">
        <v>0</v>
      </c>
      <c r="I241" s="24">
        <v>0</v>
      </c>
      <c r="J241" s="24">
        <v>0</v>
      </c>
      <c r="K241" s="24">
        <v>0</v>
      </c>
      <c r="L241" s="24">
        <v>0</v>
      </c>
      <c r="M241" s="24">
        <v>0</v>
      </c>
      <c r="N241" s="24">
        <v>0</v>
      </c>
      <c r="O241" s="25">
        <v>0</v>
      </c>
      <c r="P241" s="25">
        <v>0</v>
      </c>
      <c r="Q241" s="25">
        <v>0</v>
      </c>
      <c r="R241" s="25">
        <v>0</v>
      </c>
      <c r="S241" s="25">
        <v>1005.3</v>
      </c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54">
        <f>SUM(E241:Z242)</f>
        <v>7945.5</v>
      </c>
      <c r="AB241" s="56">
        <v>4084.7</v>
      </c>
      <c r="AC241" s="58">
        <f t="shared" ref="AC241" si="103">AA241-AB241</f>
        <v>3860.8</v>
      </c>
    </row>
    <row r="242" spans="2:29" ht="75">
      <c r="B242" s="51"/>
      <c r="C242" s="70"/>
      <c r="D242" s="23" t="s">
        <v>172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5">
        <v>0</v>
      </c>
      <c r="P242" s="25">
        <v>0</v>
      </c>
      <c r="Q242" s="25">
        <v>0</v>
      </c>
      <c r="R242" s="25">
        <v>0</v>
      </c>
      <c r="S242" s="25">
        <v>6940.2</v>
      </c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55"/>
      <c r="AB242" s="57"/>
      <c r="AC242" s="59"/>
    </row>
    <row r="243" spans="2:29" ht="93.75">
      <c r="B243" s="50">
        <v>125</v>
      </c>
      <c r="C243" s="69" t="s">
        <v>95</v>
      </c>
      <c r="D243" s="23" t="s">
        <v>182</v>
      </c>
      <c r="E243" s="24">
        <v>0</v>
      </c>
      <c r="F243" s="24">
        <v>0</v>
      </c>
      <c r="G243" s="24">
        <v>0</v>
      </c>
      <c r="H243" s="24">
        <v>0</v>
      </c>
      <c r="I243" s="24">
        <v>0</v>
      </c>
      <c r="J243" s="24">
        <v>0</v>
      </c>
      <c r="K243" s="24">
        <v>0</v>
      </c>
      <c r="L243" s="24">
        <v>0</v>
      </c>
      <c r="M243" s="24">
        <v>0</v>
      </c>
      <c r="N243" s="24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636.70000000000005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54">
        <f>SUM(E243:Z244)</f>
        <v>5032.7</v>
      </c>
      <c r="AB243" s="56">
        <v>2948</v>
      </c>
      <c r="AC243" s="58">
        <f t="shared" ref="AC243" si="104">AA243-AB243</f>
        <v>2084.6999999999998</v>
      </c>
    </row>
    <row r="244" spans="2:29" ht="75">
      <c r="B244" s="51"/>
      <c r="C244" s="70"/>
      <c r="D244" s="23" t="s">
        <v>172</v>
      </c>
      <c r="E244" s="24">
        <v>0</v>
      </c>
      <c r="F244" s="24">
        <v>0</v>
      </c>
      <c r="G244" s="24">
        <v>0</v>
      </c>
      <c r="H244" s="24">
        <v>0</v>
      </c>
      <c r="I244" s="24">
        <v>0</v>
      </c>
      <c r="J244" s="24">
        <v>0</v>
      </c>
      <c r="K244" s="24">
        <v>0</v>
      </c>
      <c r="L244" s="24">
        <v>0</v>
      </c>
      <c r="M244" s="24">
        <v>0</v>
      </c>
      <c r="N244" s="24">
        <v>0</v>
      </c>
      <c r="O244" s="25">
        <v>0</v>
      </c>
      <c r="P244" s="25">
        <v>0</v>
      </c>
      <c r="Q244" s="25">
        <v>0</v>
      </c>
      <c r="R244" s="25">
        <v>0</v>
      </c>
      <c r="S244" s="25">
        <v>4396</v>
      </c>
      <c r="T244" s="25">
        <v>0</v>
      </c>
      <c r="U244" s="25">
        <v>0</v>
      </c>
      <c r="V244" s="25">
        <v>0</v>
      </c>
      <c r="W244" s="25">
        <v>0</v>
      </c>
      <c r="X244" s="25">
        <v>0</v>
      </c>
      <c r="Y244" s="25">
        <v>0</v>
      </c>
      <c r="Z244" s="25">
        <v>0</v>
      </c>
      <c r="AA244" s="55"/>
      <c r="AB244" s="57"/>
      <c r="AC244" s="59"/>
    </row>
    <row r="245" spans="2:29" ht="93.75">
      <c r="B245" s="50">
        <v>126</v>
      </c>
      <c r="C245" s="69" t="s">
        <v>96</v>
      </c>
      <c r="D245" s="23" t="s">
        <v>182</v>
      </c>
      <c r="E245" s="24">
        <v>0</v>
      </c>
      <c r="F245" s="24">
        <v>0</v>
      </c>
      <c r="G245" s="24">
        <v>0</v>
      </c>
      <c r="H245" s="24">
        <v>0</v>
      </c>
      <c r="I245" s="24">
        <v>0</v>
      </c>
      <c r="J245" s="24">
        <v>0</v>
      </c>
      <c r="K245" s="24">
        <v>0</v>
      </c>
      <c r="L245" s="24">
        <v>0</v>
      </c>
      <c r="M245" s="24">
        <v>0</v>
      </c>
      <c r="N245" s="24">
        <v>0</v>
      </c>
      <c r="O245" s="25">
        <v>0</v>
      </c>
      <c r="P245" s="25">
        <v>0</v>
      </c>
      <c r="Q245" s="25">
        <v>0</v>
      </c>
      <c r="R245" s="25">
        <v>0</v>
      </c>
      <c r="S245" s="25">
        <v>395.4</v>
      </c>
      <c r="T245" s="25">
        <v>0</v>
      </c>
      <c r="U245" s="25">
        <v>0</v>
      </c>
      <c r="V245" s="25">
        <v>0</v>
      </c>
      <c r="W245" s="25">
        <v>0</v>
      </c>
      <c r="X245" s="25">
        <v>0</v>
      </c>
      <c r="Y245" s="25">
        <v>0</v>
      </c>
      <c r="Z245" s="25">
        <v>0</v>
      </c>
      <c r="AA245" s="54">
        <f>SUM(E245:Z246)</f>
        <v>3125.2000000000003</v>
      </c>
      <c r="AB245" s="56">
        <v>1987.8</v>
      </c>
      <c r="AC245" s="58">
        <f t="shared" ref="AC245" si="105">AA245-AB245</f>
        <v>1137.4000000000003</v>
      </c>
    </row>
    <row r="246" spans="2:29" ht="75">
      <c r="B246" s="51"/>
      <c r="C246" s="70"/>
      <c r="D246" s="23" t="s">
        <v>172</v>
      </c>
      <c r="E246" s="24">
        <v>0</v>
      </c>
      <c r="F246" s="24">
        <v>0</v>
      </c>
      <c r="G246" s="24">
        <v>0</v>
      </c>
      <c r="H246" s="24">
        <v>0</v>
      </c>
      <c r="I246" s="24">
        <v>0</v>
      </c>
      <c r="J246" s="24">
        <v>0</v>
      </c>
      <c r="K246" s="24">
        <v>0</v>
      </c>
      <c r="L246" s="24">
        <v>0</v>
      </c>
      <c r="M246" s="24">
        <v>0</v>
      </c>
      <c r="N246" s="24">
        <v>0</v>
      </c>
      <c r="O246" s="25">
        <v>0</v>
      </c>
      <c r="P246" s="25">
        <v>0</v>
      </c>
      <c r="Q246" s="25">
        <v>0</v>
      </c>
      <c r="R246" s="25">
        <v>0</v>
      </c>
      <c r="S246" s="25">
        <v>2729.8</v>
      </c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55"/>
      <c r="AB246" s="57"/>
      <c r="AC246" s="59"/>
    </row>
    <row r="247" spans="2:29" ht="93.75">
      <c r="B247" s="50">
        <v>127</v>
      </c>
      <c r="C247" s="69" t="s">
        <v>120</v>
      </c>
      <c r="D247" s="23" t="s">
        <v>182</v>
      </c>
      <c r="E247" s="24">
        <v>0</v>
      </c>
      <c r="F247" s="24">
        <v>0</v>
      </c>
      <c r="G247" s="24">
        <v>0</v>
      </c>
      <c r="H247" s="24">
        <v>0</v>
      </c>
      <c r="I247" s="24">
        <v>0</v>
      </c>
      <c r="J247" s="24">
        <v>0</v>
      </c>
      <c r="K247" s="24">
        <v>0</v>
      </c>
      <c r="L247" s="24">
        <v>0</v>
      </c>
      <c r="M247" s="24">
        <v>0</v>
      </c>
      <c r="N247" s="24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1052.2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54">
        <f>SUM(E247:Z248)</f>
        <v>8316.4</v>
      </c>
      <c r="AB247" s="56">
        <v>4215.8999999999996</v>
      </c>
      <c r="AC247" s="58">
        <f t="shared" ref="AC247" si="106">AA247-AB247</f>
        <v>4100.5</v>
      </c>
    </row>
    <row r="248" spans="2:29" ht="75">
      <c r="B248" s="51"/>
      <c r="C248" s="70"/>
      <c r="D248" s="23" t="s">
        <v>172</v>
      </c>
      <c r="E248" s="24">
        <v>0</v>
      </c>
      <c r="F248" s="24">
        <v>0</v>
      </c>
      <c r="G248" s="24">
        <v>0</v>
      </c>
      <c r="H248" s="24">
        <v>0</v>
      </c>
      <c r="I248" s="24">
        <v>0</v>
      </c>
      <c r="J248" s="24">
        <v>0</v>
      </c>
      <c r="K248" s="24">
        <v>0</v>
      </c>
      <c r="L248" s="24">
        <v>0</v>
      </c>
      <c r="M248" s="24">
        <v>0</v>
      </c>
      <c r="N248" s="24">
        <v>0</v>
      </c>
      <c r="O248" s="25">
        <v>0</v>
      </c>
      <c r="P248" s="25">
        <v>0</v>
      </c>
      <c r="Q248" s="25">
        <v>0</v>
      </c>
      <c r="R248" s="25">
        <v>0</v>
      </c>
      <c r="S248" s="25">
        <v>7264.2</v>
      </c>
      <c r="T248" s="25">
        <v>0</v>
      </c>
      <c r="U248" s="25">
        <v>0</v>
      </c>
      <c r="V248" s="25">
        <v>0</v>
      </c>
      <c r="W248" s="25">
        <v>0</v>
      </c>
      <c r="X248" s="25">
        <v>0</v>
      </c>
      <c r="Y248" s="25">
        <v>0</v>
      </c>
      <c r="Z248" s="25">
        <v>0</v>
      </c>
      <c r="AA248" s="55"/>
      <c r="AB248" s="57"/>
      <c r="AC248" s="59"/>
    </row>
    <row r="249" spans="2:29" ht="93.75">
      <c r="B249" s="50">
        <v>128</v>
      </c>
      <c r="C249" s="69" t="s">
        <v>109</v>
      </c>
      <c r="D249" s="23" t="s">
        <v>182</v>
      </c>
      <c r="E249" s="24">
        <v>0</v>
      </c>
      <c r="F249" s="24">
        <v>0</v>
      </c>
      <c r="G249" s="24">
        <v>0</v>
      </c>
      <c r="H249" s="24">
        <v>0</v>
      </c>
      <c r="I249" s="24">
        <v>0</v>
      </c>
      <c r="J249" s="24">
        <v>0</v>
      </c>
      <c r="K249" s="24">
        <v>0</v>
      </c>
      <c r="L249" s="24">
        <v>0</v>
      </c>
      <c r="M249" s="24">
        <v>0</v>
      </c>
      <c r="N249" s="24">
        <v>0</v>
      </c>
      <c r="O249" s="25">
        <v>0</v>
      </c>
      <c r="P249" s="25">
        <v>0</v>
      </c>
      <c r="Q249" s="25">
        <v>0</v>
      </c>
      <c r="R249" s="25">
        <v>0</v>
      </c>
      <c r="S249" s="25">
        <v>589.79999999999995</v>
      </c>
      <c r="T249" s="25">
        <v>0</v>
      </c>
      <c r="U249" s="25">
        <v>0</v>
      </c>
      <c r="V249" s="25">
        <v>0</v>
      </c>
      <c r="W249" s="25">
        <v>0</v>
      </c>
      <c r="X249" s="25">
        <v>0</v>
      </c>
      <c r="Y249" s="25">
        <v>0</v>
      </c>
      <c r="Z249" s="25">
        <v>0</v>
      </c>
      <c r="AA249" s="54">
        <f>SUM(E249:Z250)</f>
        <v>4661.3999999999996</v>
      </c>
      <c r="AB249" s="56">
        <v>2711.6</v>
      </c>
      <c r="AC249" s="58">
        <f t="shared" ref="AC249" si="107">AA249-AB249</f>
        <v>1949.7999999999997</v>
      </c>
    </row>
    <row r="250" spans="2:29" ht="75">
      <c r="B250" s="51"/>
      <c r="C250" s="70"/>
      <c r="D250" s="23" t="s">
        <v>172</v>
      </c>
      <c r="E250" s="24">
        <v>0</v>
      </c>
      <c r="F250" s="24">
        <v>0</v>
      </c>
      <c r="G250" s="24">
        <v>0</v>
      </c>
      <c r="H250" s="24">
        <v>0</v>
      </c>
      <c r="I250" s="24">
        <v>0</v>
      </c>
      <c r="J250" s="24">
        <v>0</v>
      </c>
      <c r="K250" s="24">
        <v>0</v>
      </c>
      <c r="L250" s="24">
        <v>0</v>
      </c>
      <c r="M250" s="24">
        <v>0</v>
      </c>
      <c r="N250" s="24">
        <v>0</v>
      </c>
      <c r="O250" s="25">
        <v>0</v>
      </c>
      <c r="P250" s="25">
        <v>0</v>
      </c>
      <c r="Q250" s="25">
        <v>0</v>
      </c>
      <c r="R250" s="25">
        <v>0</v>
      </c>
      <c r="S250" s="25">
        <v>4071.6</v>
      </c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55"/>
      <c r="AB250" s="57"/>
      <c r="AC250" s="59"/>
    </row>
    <row r="251" spans="2:29" ht="93.75">
      <c r="B251" s="50">
        <v>129</v>
      </c>
      <c r="C251" s="69" t="s">
        <v>108</v>
      </c>
      <c r="D251" s="23" t="s">
        <v>182</v>
      </c>
      <c r="E251" s="24">
        <v>0</v>
      </c>
      <c r="F251" s="24">
        <v>0</v>
      </c>
      <c r="G251" s="24">
        <v>0</v>
      </c>
      <c r="H251" s="24">
        <v>0</v>
      </c>
      <c r="I251" s="24">
        <v>0</v>
      </c>
      <c r="J251" s="24">
        <v>0</v>
      </c>
      <c r="K251" s="24">
        <v>0</v>
      </c>
      <c r="L251" s="24">
        <v>0</v>
      </c>
      <c r="M251" s="24">
        <v>0</v>
      </c>
      <c r="N251" s="24">
        <v>0</v>
      </c>
      <c r="O251" s="25">
        <v>0</v>
      </c>
      <c r="P251" s="25">
        <v>0</v>
      </c>
      <c r="Q251" s="25">
        <v>0</v>
      </c>
      <c r="R251" s="25">
        <v>0</v>
      </c>
      <c r="S251" s="25">
        <v>589.79999999999995</v>
      </c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54">
        <f>SUM(E251:Z252)</f>
        <v>4661.3999999999996</v>
      </c>
      <c r="AB251" s="56">
        <v>2711.6</v>
      </c>
      <c r="AC251" s="58">
        <f t="shared" ref="AC251" si="108">AA251-AB251</f>
        <v>1949.7999999999997</v>
      </c>
    </row>
    <row r="252" spans="2:29" ht="75">
      <c r="B252" s="51"/>
      <c r="C252" s="70"/>
      <c r="D252" s="23" t="s">
        <v>172</v>
      </c>
      <c r="E252" s="24">
        <v>0</v>
      </c>
      <c r="F252" s="24">
        <v>0</v>
      </c>
      <c r="G252" s="24">
        <v>0</v>
      </c>
      <c r="H252" s="24">
        <v>0</v>
      </c>
      <c r="I252" s="24">
        <v>0</v>
      </c>
      <c r="J252" s="24">
        <v>0</v>
      </c>
      <c r="K252" s="24">
        <v>0</v>
      </c>
      <c r="L252" s="24">
        <v>0</v>
      </c>
      <c r="M252" s="24">
        <v>0</v>
      </c>
      <c r="N252" s="24">
        <v>0</v>
      </c>
      <c r="O252" s="25">
        <v>0</v>
      </c>
      <c r="P252" s="25">
        <v>0</v>
      </c>
      <c r="Q252" s="25">
        <v>0</v>
      </c>
      <c r="R252" s="25">
        <v>0</v>
      </c>
      <c r="S252" s="25">
        <v>4071.6</v>
      </c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55"/>
      <c r="AB252" s="57"/>
      <c r="AC252" s="59"/>
    </row>
    <row r="253" spans="2:29" ht="93.75">
      <c r="B253" s="50">
        <v>130</v>
      </c>
      <c r="C253" s="69" t="s">
        <v>107</v>
      </c>
      <c r="D253" s="23" t="s">
        <v>182</v>
      </c>
      <c r="E253" s="24">
        <v>0</v>
      </c>
      <c r="F253" s="24">
        <v>0</v>
      </c>
      <c r="G253" s="24">
        <v>0</v>
      </c>
      <c r="H253" s="24">
        <v>0</v>
      </c>
      <c r="I253" s="24">
        <v>0</v>
      </c>
      <c r="J253" s="24">
        <v>0</v>
      </c>
      <c r="K253" s="24">
        <v>0</v>
      </c>
      <c r="L253" s="24">
        <v>0</v>
      </c>
      <c r="M253" s="24">
        <v>0</v>
      </c>
      <c r="N253" s="24">
        <v>0</v>
      </c>
      <c r="O253" s="25">
        <v>0</v>
      </c>
      <c r="P253" s="25">
        <v>0</v>
      </c>
      <c r="Q253" s="25">
        <v>0</v>
      </c>
      <c r="R253" s="25">
        <v>0</v>
      </c>
      <c r="S253" s="25">
        <v>502.7</v>
      </c>
      <c r="T253" s="25">
        <v>0</v>
      </c>
      <c r="U253" s="25">
        <v>0</v>
      </c>
      <c r="V253" s="25">
        <v>0</v>
      </c>
      <c r="W253" s="25">
        <v>0</v>
      </c>
      <c r="X253" s="25">
        <v>0</v>
      </c>
      <c r="Y253" s="25">
        <v>0</v>
      </c>
      <c r="Z253" s="25">
        <v>0</v>
      </c>
      <c r="AA253" s="54">
        <f>SUM(E253:Z254)</f>
        <v>3972.8999999999996</v>
      </c>
      <c r="AB253" s="56">
        <v>2407</v>
      </c>
      <c r="AC253" s="58">
        <f t="shared" ref="AC253" si="109">AA253-AB253</f>
        <v>1565.8999999999996</v>
      </c>
    </row>
    <row r="254" spans="2:29" ht="75">
      <c r="B254" s="51"/>
      <c r="C254" s="70"/>
      <c r="D254" s="23" t="s">
        <v>172</v>
      </c>
      <c r="E254" s="24">
        <v>0</v>
      </c>
      <c r="F254" s="24">
        <v>0</v>
      </c>
      <c r="G254" s="24">
        <v>0</v>
      </c>
      <c r="H254" s="24">
        <v>0</v>
      </c>
      <c r="I254" s="24">
        <v>0</v>
      </c>
      <c r="J254" s="24">
        <v>0</v>
      </c>
      <c r="K254" s="24">
        <v>0</v>
      </c>
      <c r="L254" s="24">
        <v>0</v>
      </c>
      <c r="M254" s="24">
        <v>0</v>
      </c>
      <c r="N254" s="24">
        <v>0</v>
      </c>
      <c r="O254" s="25">
        <v>0</v>
      </c>
      <c r="P254" s="25">
        <v>0</v>
      </c>
      <c r="Q254" s="25">
        <v>0</v>
      </c>
      <c r="R254" s="25">
        <v>0</v>
      </c>
      <c r="S254" s="25">
        <v>3470.2</v>
      </c>
      <c r="T254" s="25">
        <v>0</v>
      </c>
      <c r="U254" s="25">
        <v>0</v>
      </c>
      <c r="V254" s="25">
        <v>0</v>
      </c>
      <c r="W254" s="25">
        <v>0</v>
      </c>
      <c r="X254" s="25">
        <v>0</v>
      </c>
      <c r="Y254" s="25">
        <v>0</v>
      </c>
      <c r="Z254" s="25">
        <v>0</v>
      </c>
      <c r="AA254" s="55"/>
      <c r="AB254" s="57"/>
      <c r="AC254" s="59"/>
    </row>
    <row r="255" spans="2:29" ht="93.75">
      <c r="B255" s="50">
        <v>131</v>
      </c>
      <c r="C255" s="69" t="s">
        <v>106</v>
      </c>
      <c r="D255" s="23" t="s">
        <v>182</v>
      </c>
      <c r="E255" s="24">
        <v>0</v>
      </c>
      <c r="F255" s="24">
        <v>0</v>
      </c>
      <c r="G255" s="24">
        <v>0</v>
      </c>
      <c r="H255" s="24">
        <v>0</v>
      </c>
      <c r="I255" s="24">
        <v>0</v>
      </c>
      <c r="J255" s="24">
        <v>0</v>
      </c>
      <c r="K255" s="24">
        <v>0</v>
      </c>
      <c r="L255" s="24">
        <v>0</v>
      </c>
      <c r="M255" s="24">
        <v>0</v>
      </c>
      <c r="N255" s="24">
        <v>0</v>
      </c>
      <c r="O255" s="25">
        <v>0</v>
      </c>
      <c r="P255" s="25">
        <v>0</v>
      </c>
      <c r="Q255" s="25">
        <v>0</v>
      </c>
      <c r="R255" s="25">
        <v>0</v>
      </c>
      <c r="S255" s="25">
        <v>395.4</v>
      </c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54">
        <f>SUM(E255:Z256)</f>
        <v>3125.2000000000003</v>
      </c>
      <c r="AB255" s="56">
        <v>2040.6</v>
      </c>
      <c r="AC255" s="58">
        <f t="shared" ref="AC255" si="110">AA255-AB255</f>
        <v>1084.6000000000004</v>
      </c>
    </row>
    <row r="256" spans="2:29" ht="75">
      <c r="B256" s="51"/>
      <c r="C256" s="70"/>
      <c r="D256" s="23" t="s">
        <v>172</v>
      </c>
      <c r="E256" s="24">
        <v>0</v>
      </c>
      <c r="F256" s="24">
        <v>0</v>
      </c>
      <c r="G256" s="24">
        <v>0</v>
      </c>
      <c r="H256" s="24">
        <v>0</v>
      </c>
      <c r="I256" s="24">
        <v>0</v>
      </c>
      <c r="J256" s="24">
        <v>0</v>
      </c>
      <c r="K256" s="24">
        <v>0</v>
      </c>
      <c r="L256" s="24">
        <v>0</v>
      </c>
      <c r="M256" s="24">
        <v>0</v>
      </c>
      <c r="N256" s="24">
        <v>0</v>
      </c>
      <c r="O256" s="25">
        <v>0</v>
      </c>
      <c r="P256" s="25">
        <v>0</v>
      </c>
      <c r="Q256" s="25">
        <v>0</v>
      </c>
      <c r="R256" s="25">
        <v>0</v>
      </c>
      <c r="S256" s="25">
        <v>2729.8</v>
      </c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55"/>
      <c r="AB256" s="57"/>
      <c r="AC256" s="59"/>
    </row>
    <row r="257" spans="2:29" ht="93.75">
      <c r="B257" s="50">
        <v>132</v>
      </c>
      <c r="C257" s="69" t="s">
        <v>105</v>
      </c>
      <c r="D257" s="23" t="s">
        <v>182</v>
      </c>
      <c r="E257" s="24">
        <v>0</v>
      </c>
      <c r="F257" s="24">
        <v>0</v>
      </c>
      <c r="G257" s="24">
        <v>0</v>
      </c>
      <c r="H257" s="24">
        <v>0</v>
      </c>
      <c r="I257" s="24">
        <v>0</v>
      </c>
      <c r="J257" s="24">
        <v>0</v>
      </c>
      <c r="K257" s="24">
        <v>0</v>
      </c>
      <c r="L257" s="24">
        <v>0</v>
      </c>
      <c r="M257" s="24">
        <v>0</v>
      </c>
      <c r="N257" s="24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569.70000000000005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54">
        <f>SUM(E257:Z258)</f>
        <v>4502.6000000000004</v>
      </c>
      <c r="AB257" s="56">
        <v>2690.1</v>
      </c>
      <c r="AC257" s="58">
        <f t="shared" ref="AC257" si="111">AA257-AB257</f>
        <v>1812.5000000000005</v>
      </c>
    </row>
    <row r="258" spans="2:29" ht="75">
      <c r="B258" s="51"/>
      <c r="C258" s="70"/>
      <c r="D258" s="23" t="s">
        <v>172</v>
      </c>
      <c r="E258" s="24">
        <v>0</v>
      </c>
      <c r="F258" s="24">
        <v>0</v>
      </c>
      <c r="G258" s="24">
        <v>0</v>
      </c>
      <c r="H258" s="24">
        <v>0</v>
      </c>
      <c r="I258" s="24">
        <v>0</v>
      </c>
      <c r="J258" s="24">
        <v>0</v>
      </c>
      <c r="K258" s="24">
        <v>0</v>
      </c>
      <c r="L258" s="24">
        <v>0</v>
      </c>
      <c r="M258" s="24">
        <v>0</v>
      </c>
      <c r="N258" s="24">
        <v>0</v>
      </c>
      <c r="O258" s="25">
        <v>0</v>
      </c>
      <c r="P258" s="25">
        <v>0</v>
      </c>
      <c r="Q258" s="25">
        <v>0</v>
      </c>
      <c r="R258" s="25">
        <v>0</v>
      </c>
      <c r="S258" s="25">
        <v>3932.9</v>
      </c>
      <c r="T258" s="25">
        <v>0</v>
      </c>
      <c r="U258" s="25">
        <v>0</v>
      </c>
      <c r="V258" s="25">
        <v>0</v>
      </c>
      <c r="W258" s="25">
        <v>0</v>
      </c>
      <c r="X258" s="25">
        <v>0</v>
      </c>
      <c r="Y258" s="25">
        <v>0</v>
      </c>
      <c r="Z258" s="25">
        <v>0</v>
      </c>
      <c r="AA258" s="55"/>
      <c r="AB258" s="57"/>
      <c r="AC258" s="59"/>
    </row>
    <row r="259" spans="2:29" ht="93.75">
      <c r="B259" s="50">
        <v>133</v>
      </c>
      <c r="C259" s="69" t="s">
        <v>104</v>
      </c>
      <c r="D259" s="23" t="s">
        <v>182</v>
      </c>
      <c r="E259" s="24">
        <v>0</v>
      </c>
      <c r="F259" s="24">
        <v>0</v>
      </c>
      <c r="G259" s="24">
        <v>0</v>
      </c>
      <c r="H259" s="24">
        <v>0</v>
      </c>
      <c r="I259" s="24">
        <v>0</v>
      </c>
      <c r="J259" s="24">
        <v>0</v>
      </c>
      <c r="K259" s="24">
        <v>0</v>
      </c>
      <c r="L259" s="24">
        <v>0</v>
      </c>
      <c r="M259" s="24">
        <v>0</v>
      </c>
      <c r="N259" s="24">
        <v>0</v>
      </c>
      <c r="O259" s="25">
        <v>0</v>
      </c>
      <c r="P259" s="25">
        <v>0</v>
      </c>
      <c r="Q259" s="25">
        <v>0</v>
      </c>
      <c r="R259" s="25">
        <v>0</v>
      </c>
      <c r="S259" s="25">
        <v>470.9</v>
      </c>
      <c r="T259" s="25">
        <v>0</v>
      </c>
      <c r="U259" s="25">
        <v>0</v>
      </c>
      <c r="V259" s="25">
        <v>0</v>
      </c>
      <c r="W259" s="25">
        <v>0</v>
      </c>
      <c r="X259" s="25">
        <v>0</v>
      </c>
      <c r="Y259" s="25">
        <v>0</v>
      </c>
      <c r="Z259" s="25">
        <v>0</v>
      </c>
      <c r="AA259" s="54">
        <f>SUM(E259:Z260)</f>
        <v>3721.9</v>
      </c>
      <c r="AB259" s="56">
        <v>2384</v>
      </c>
      <c r="AC259" s="58">
        <f t="shared" ref="AC259" si="112">AA259-AB259</f>
        <v>1337.9</v>
      </c>
    </row>
    <row r="260" spans="2:29" ht="75">
      <c r="B260" s="51"/>
      <c r="C260" s="70"/>
      <c r="D260" s="23" t="s">
        <v>172</v>
      </c>
      <c r="E260" s="24">
        <v>0</v>
      </c>
      <c r="F260" s="24">
        <v>0</v>
      </c>
      <c r="G260" s="24">
        <v>0</v>
      </c>
      <c r="H260" s="24">
        <v>0</v>
      </c>
      <c r="I260" s="24">
        <v>0</v>
      </c>
      <c r="J260" s="24">
        <v>0</v>
      </c>
      <c r="K260" s="24">
        <v>0</v>
      </c>
      <c r="L260" s="24">
        <v>0</v>
      </c>
      <c r="M260" s="24">
        <v>0</v>
      </c>
      <c r="N260" s="24">
        <v>0</v>
      </c>
      <c r="O260" s="25">
        <v>0</v>
      </c>
      <c r="P260" s="25">
        <v>0</v>
      </c>
      <c r="Q260" s="25">
        <v>0</v>
      </c>
      <c r="R260" s="25">
        <v>0</v>
      </c>
      <c r="S260" s="25">
        <v>3251</v>
      </c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55"/>
      <c r="AB260" s="57"/>
      <c r="AC260" s="59"/>
    </row>
    <row r="261" spans="2:29" ht="93.75">
      <c r="B261" s="50">
        <v>134</v>
      </c>
      <c r="C261" s="69" t="s">
        <v>103</v>
      </c>
      <c r="D261" s="23" t="s">
        <v>182</v>
      </c>
      <c r="E261" s="24">
        <v>0</v>
      </c>
      <c r="F261" s="24">
        <v>0</v>
      </c>
      <c r="G261" s="24">
        <v>0</v>
      </c>
      <c r="H261" s="24">
        <v>0</v>
      </c>
      <c r="I261" s="24">
        <v>0</v>
      </c>
      <c r="J261" s="24">
        <v>0</v>
      </c>
      <c r="K261" s="24">
        <v>0</v>
      </c>
      <c r="L261" s="24">
        <v>0</v>
      </c>
      <c r="M261" s="24">
        <v>0</v>
      </c>
      <c r="N261" s="24">
        <v>0</v>
      </c>
      <c r="O261" s="25">
        <v>0</v>
      </c>
      <c r="P261" s="25">
        <v>0</v>
      </c>
      <c r="Q261" s="25">
        <v>0</v>
      </c>
      <c r="R261" s="25">
        <v>0</v>
      </c>
      <c r="S261" s="25">
        <v>193.4</v>
      </c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54">
        <f>SUM(E261:Z262)</f>
        <v>1528.1000000000001</v>
      </c>
      <c r="AB261" s="56">
        <v>1389.7</v>
      </c>
      <c r="AC261" s="58">
        <f t="shared" ref="AC261" si="113">AA261-AB261</f>
        <v>138.40000000000009</v>
      </c>
    </row>
    <row r="262" spans="2:29" ht="75">
      <c r="B262" s="51"/>
      <c r="C262" s="70"/>
      <c r="D262" s="23" t="s">
        <v>172</v>
      </c>
      <c r="E262" s="24">
        <v>0</v>
      </c>
      <c r="F262" s="24">
        <v>0</v>
      </c>
      <c r="G262" s="24">
        <v>0</v>
      </c>
      <c r="H262" s="24">
        <v>0</v>
      </c>
      <c r="I262" s="24">
        <v>0</v>
      </c>
      <c r="J262" s="24">
        <v>0</v>
      </c>
      <c r="K262" s="24">
        <v>0</v>
      </c>
      <c r="L262" s="24">
        <v>0</v>
      </c>
      <c r="M262" s="24">
        <v>0</v>
      </c>
      <c r="N262" s="24">
        <v>0</v>
      </c>
      <c r="O262" s="25">
        <v>0</v>
      </c>
      <c r="P262" s="25">
        <v>0</v>
      </c>
      <c r="Q262" s="25">
        <v>0</v>
      </c>
      <c r="R262" s="25">
        <v>0</v>
      </c>
      <c r="S262" s="25">
        <v>1334.7</v>
      </c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55"/>
      <c r="AB262" s="57"/>
      <c r="AC262" s="59"/>
    </row>
    <row r="263" spans="2:29" ht="93.75">
      <c r="B263" s="50">
        <v>135</v>
      </c>
      <c r="C263" s="69" t="s">
        <v>102</v>
      </c>
      <c r="D263" s="23" t="s">
        <v>182</v>
      </c>
      <c r="E263" s="24">
        <v>0</v>
      </c>
      <c r="F263" s="24">
        <v>0</v>
      </c>
      <c r="G263" s="24">
        <v>0</v>
      </c>
      <c r="H263" s="24">
        <v>0</v>
      </c>
      <c r="I263" s="24">
        <v>0</v>
      </c>
      <c r="J263" s="24">
        <v>0</v>
      </c>
      <c r="K263" s="24">
        <v>0</v>
      </c>
      <c r="L263" s="24">
        <v>0</v>
      </c>
      <c r="M263" s="24">
        <v>0</v>
      </c>
      <c r="N263" s="24">
        <v>0</v>
      </c>
      <c r="O263" s="25">
        <v>0</v>
      </c>
      <c r="P263" s="25">
        <v>0</v>
      </c>
      <c r="Q263" s="25">
        <v>0</v>
      </c>
      <c r="R263" s="25">
        <v>0</v>
      </c>
      <c r="S263" s="25">
        <v>386.7</v>
      </c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54">
        <f>SUM(E263:Z264)</f>
        <v>3056</v>
      </c>
      <c r="AB263" s="56">
        <v>1994.9</v>
      </c>
      <c r="AC263" s="58">
        <f t="shared" ref="AC263" si="114">AA263-AB263</f>
        <v>1061.0999999999999</v>
      </c>
    </row>
    <row r="264" spans="2:29" ht="75">
      <c r="B264" s="51"/>
      <c r="C264" s="70"/>
      <c r="D264" s="23" t="s">
        <v>172</v>
      </c>
      <c r="E264" s="24">
        <v>0</v>
      </c>
      <c r="F264" s="24">
        <v>0</v>
      </c>
      <c r="G264" s="24">
        <v>0</v>
      </c>
      <c r="H264" s="24">
        <v>0</v>
      </c>
      <c r="I264" s="24">
        <v>0</v>
      </c>
      <c r="J264" s="24">
        <v>0</v>
      </c>
      <c r="K264" s="24">
        <v>0</v>
      </c>
      <c r="L264" s="24">
        <v>0</v>
      </c>
      <c r="M264" s="24">
        <v>0</v>
      </c>
      <c r="N264" s="24">
        <v>0</v>
      </c>
      <c r="O264" s="25">
        <v>0</v>
      </c>
      <c r="P264" s="25">
        <v>0</v>
      </c>
      <c r="Q264" s="25">
        <v>0</v>
      </c>
      <c r="R264" s="25">
        <v>0</v>
      </c>
      <c r="S264" s="25">
        <v>2669.3</v>
      </c>
      <c r="T264" s="25">
        <v>0</v>
      </c>
      <c r="U264" s="25">
        <v>0</v>
      </c>
      <c r="V264" s="25">
        <v>0</v>
      </c>
      <c r="W264" s="25">
        <v>0</v>
      </c>
      <c r="X264" s="25">
        <v>0</v>
      </c>
      <c r="Y264" s="25">
        <v>0</v>
      </c>
      <c r="Z264" s="25">
        <v>0</v>
      </c>
      <c r="AA264" s="55"/>
      <c r="AB264" s="57"/>
      <c r="AC264" s="59"/>
    </row>
    <row r="265" spans="2:29" ht="93.75">
      <c r="B265" s="50">
        <v>136</v>
      </c>
      <c r="C265" s="69" t="s">
        <v>101</v>
      </c>
      <c r="D265" s="23" t="s">
        <v>182</v>
      </c>
      <c r="E265" s="24">
        <v>0</v>
      </c>
      <c r="F265" s="24">
        <v>0</v>
      </c>
      <c r="G265" s="24">
        <v>0</v>
      </c>
      <c r="H265" s="24">
        <v>0</v>
      </c>
      <c r="I265" s="24">
        <v>0</v>
      </c>
      <c r="J265" s="24">
        <v>0</v>
      </c>
      <c r="K265" s="24">
        <v>0</v>
      </c>
      <c r="L265" s="24">
        <v>0</v>
      </c>
      <c r="M265" s="24">
        <v>0</v>
      </c>
      <c r="N265" s="24">
        <v>0</v>
      </c>
      <c r="O265" s="25">
        <v>0</v>
      </c>
      <c r="P265" s="25">
        <v>0</v>
      </c>
      <c r="Q265" s="25">
        <v>0</v>
      </c>
      <c r="R265" s="25">
        <v>0</v>
      </c>
      <c r="S265" s="25">
        <v>219.1</v>
      </c>
      <c r="T265" s="25">
        <v>0</v>
      </c>
      <c r="U265" s="25">
        <v>0</v>
      </c>
      <c r="V265" s="25">
        <v>0</v>
      </c>
      <c r="W265" s="25">
        <v>0</v>
      </c>
      <c r="X265" s="25">
        <v>0</v>
      </c>
      <c r="Y265" s="25">
        <v>0</v>
      </c>
      <c r="Z265" s="25">
        <v>0</v>
      </c>
      <c r="AA265" s="54">
        <f>SUM(E265:Z266)</f>
        <v>1731.6999999999998</v>
      </c>
      <c r="AB265" s="56">
        <v>1471.3</v>
      </c>
      <c r="AC265" s="58">
        <f t="shared" ref="AC265" si="115">AA265-AB265</f>
        <v>260.39999999999986</v>
      </c>
    </row>
    <row r="266" spans="2:29" ht="75">
      <c r="B266" s="51"/>
      <c r="C266" s="70"/>
      <c r="D266" s="23" t="s">
        <v>172</v>
      </c>
      <c r="E266" s="24">
        <v>0</v>
      </c>
      <c r="F266" s="24">
        <v>0</v>
      </c>
      <c r="G266" s="24">
        <v>0</v>
      </c>
      <c r="H266" s="24">
        <v>0</v>
      </c>
      <c r="I266" s="24">
        <v>0</v>
      </c>
      <c r="J266" s="24">
        <v>0</v>
      </c>
      <c r="K266" s="24">
        <v>0</v>
      </c>
      <c r="L266" s="24">
        <v>0</v>
      </c>
      <c r="M266" s="24">
        <v>0</v>
      </c>
      <c r="N266" s="24">
        <v>0</v>
      </c>
      <c r="O266" s="25">
        <v>0</v>
      </c>
      <c r="P266" s="25">
        <v>0</v>
      </c>
      <c r="Q266" s="25">
        <v>0</v>
      </c>
      <c r="R266" s="25">
        <v>0</v>
      </c>
      <c r="S266" s="25">
        <v>1512.6</v>
      </c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55"/>
      <c r="AB266" s="57"/>
      <c r="AC266" s="59"/>
    </row>
    <row r="267" spans="2:29" ht="93.75">
      <c r="B267" s="50">
        <v>137</v>
      </c>
      <c r="C267" s="69" t="s">
        <v>100</v>
      </c>
      <c r="D267" s="23" t="s">
        <v>182</v>
      </c>
      <c r="E267" s="24">
        <v>0</v>
      </c>
      <c r="F267" s="24">
        <v>0</v>
      </c>
      <c r="G267" s="24">
        <v>0</v>
      </c>
      <c r="H267" s="24">
        <v>0</v>
      </c>
      <c r="I267" s="24">
        <v>0</v>
      </c>
      <c r="J267" s="24">
        <v>0</v>
      </c>
      <c r="K267" s="24">
        <v>0</v>
      </c>
      <c r="L267" s="24">
        <v>0</v>
      </c>
      <c r="M267" s="24">
        <v>0</v>
      </c>
      <c r="N267" s="24">
        <v>0</v>
      </c>
      <c r="O267" s="25">
        <v>0</v>
      </c>
      <c r="P267" s="25">
        <v>0</v>
      </c>
      <c r="Q267" s="25">
        <v>0</v>
      </c>
      <c r="R267" s="25">
        <v>0</v>
      </c>
      <c r="S267" s="25">
        <v>182.8</v>
      </c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54">
        <f>SUM(E267:Z268)</f>
        <v>1281.8999999999999</v>
      </c>
      <c r="AB267" s="56">
        <v>1185.0999999999999</v>
      </c>
      <c r="AC267" s="58">
        <f t="shared" ref="AC267" si="116">AA267-AB267</f>
        <v>96.799999999999955</v>
      </c>
    </row>
    <row r="268" spans="2:29" ht="75">
      <c r="B268" s="51"/>
      <c r="C268" s="70"/>
      <c r="D268" s="23" t="s">
        <v>172</v>
      </c>
      <c r="E268" s="24">
        <v>0</v>
      </c>
      <c r="F268" s="24">
        <v>0</v>
      </c>
      <c r="G268" s="24">
        <v>0</v>
      </c>
      <c r="H268" s="24">
        <v>0</v>
      </c>
      <c r="I268" s="24">
        <v>0</v>
      </c>
      <c r="J268" s="24">
        <v>0</v>
      </c>
      <c r="K268" s="24">
        <v>0</v>
      </c>
      <c r="L268" s="24">
        <v>0</v>
      </c>
      <c r="M268" s="24">
        <v>0</v>
      </c>
      <c r="N268" s="24">
        <v>0</v>
      </c>
      <c r="O268" s="25">
        <v>0</v>
      </c>
      <c r="P268" s="25">
        <v>0</v>
      </c>
      <c r="Q268" s="25">
        <v>0</v>
      </c>
      <c r="R268" s="25">
        <v>0</v>
      </c>
      <c r="S268" s="25">
        <v>1099.0999999999999</v>
      </c>
      <c r="T268" s="25">
        <v>0</v>
      </c>
      <c r="U268" s="25">
        <v>0</v>
      </c>
      <c r="V268" s="25">
        <v>0</v>
      </c>
      <c r="W268" s="25">
        <v>0</v>
      </c>
      <c r="X268" s="25">
        <v>0</v>
      </c>
      <c r="Y268" s="25">
        <v>0</v>
      </c>
      <c r="Z268" s="25">
        <v>0</v>
      </c>
      <c r="AA268" s="55"/>
      <c r="AB268" s="57"/>
      <c r="AC268" s="59"/>
    </row>
    <row r="269" spans="2:29" ht="93.75">
      <c r="B269" s="50">
        <v>138</v>
      </c>
      <c r="C269" s="69" t="s">
        <v>147</v>
      </c>
      <c r="D269" s="23" t="s">
        <v>182</v>
      </c>
      <c r="E269" s="24">
        <v>0</v>
      </c>
      <c r="F269" s="24">
        <v>0</v>
      </c>
      <c r="G269" s="24">
        <v>0</v>
      </c>
      <c r="H269" s="24">
        <v>0</v>
      </c>
      <c r="I269" s="24">
        <v>0</v>
      </c>
      <c r="J269" s="24">
        <v>0</v>
      </c>
      <c r="K269" s="24">
        <v>0</v>
      </c>
      <c r="L269" s="24">
        <v>0</v>
      </c>
      <c r="M269" s="24">
        <v>0</v>
      </c>
      <c r="N269" s="24">
        <v>0</v>
      </c>
      <c r="O269" s="25">
        <v>0</v>
      </c>
      <c r="P269" s="25">
        <v>0</v>
      </c>
      <c r="Q269" s="25">
        <v>0</v>
      </c>
      <c r="R269" s="25">
        <v>0</v>
      </c>
      <c r="S269" s="25">
        <v>1578.8</v>
      </c>
      <c r="T269" s="25">
        <v>0</v>
      </c>
      <c r="U269" s="25">
        <v>0</v>
      </c>
      <c r="V269" s="25">
        <v>0</v>
      </c>
      <c r="W269" s="25">
        <v>0</v>
      </c>
      <c r="X269" s="25">
        <v>0</v>
      </c>
      <c r="Y269" s="25">
        <v>0</v>
      </c>
      <c r="Z269" s="25">
        <v>0</v>
      </c>
      <c r="AA269" s="54">
        <f>SUM(E269:Z270)</f>
        <v>12478.5</v>
      </c>
      <c r="AB269" s="56">
        <v>7159.1</v>
      </c>
      <c r="AC269" s="58">
        <f t="shared" ref="AC269" si="117">AA269-AB269</f>
        <v>5319.4</v>
      </c>
    </row>
    <row r="270" spans="2:29" ht="75">
      <c r="B270" s="51"/>
      <c r="C270" s="70"/>
      <c r="D270" s="23" t="s">
        <v>172</v>
      </c>
      <c r="E270" s="24">
        <v>0</v>
      </c>
      <c r="F270" s="24">
        <v>0</v>
      </c>
      <c r="G270" s="24">
        <v>0</v>
      </c>
      <c r="H270" s="24">
        <v>0</v>
      </c>
      <c r="I270" s="24">
        <v>0</v>
      </c>
      <c r="J270" s="24">
        <v>0</v>
      </c>
      <c r="K270" s="24">
        <v>0</v>
      </c>
      <c r="L270" s="24">
        <v>0</v>
      </c>
      <c r="M270" s="24">
        <v>0</v>
      </c>
      <c r="N270" s="24">
        <v>0</v>
      </c>
      <c r="O270" s="25">
        <v>0</v>
      </c>
      <c r="P270" s="25">
        <v>0</v>
      </c>
      <c r="Q270" s="25">
        <v>0</v>
      </c>
      <c r="R270" s="25">
        <v>0</v>
      </c>
      <c r="S270" s="25">
        <v>10899.7</v>
      </c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55"/>
      <c r="AB270" s="57"/>
      <c r="AC270" s="59"/>
    </row>
    <row r="271" spans="2:29" ht="93.75">
      <c r="B271" s="50">
        <v>139</v>
      </c>
      <c r="C271" s="52" t="s">
        <v>45</v>
      </c>
      <c r="D271" s="23" t="s">
        <v>182</v>
      </c>
      <c r="E271" s="24">
        <v>0</v>
      </c>
      <c r="F271" s="24">
        <v>0</v>
      </c>
      <c r="G271" s="24">
        <v>0</v>
      </c>
      <c r="H271" s="24">
        <v>0</v>
      </c>
      <c r="I271" s="24">
        <v>0</v>
      </c>
      <c r="J271" s="24">
        <v>0</v>
      </c>
      <c r="K271" s="24">
        <v>0</v>
      </c>
      <c r="L271" s="24">
        <v>0</v>
      </c>
      <c r="M271" s="24">
        <v>0</v>
      </c>
      <c r="N271" s="24">
        <v>0</v>
      </c>
      <c r="O271" s="25">
        <v>0</v>
      </c>
      <c r="P271" s="25">
        <v>0</v>
      </c>
      <c r="Q271" s="25">
        <v>0</v>
      </c>
      <c r="R271" s="25">
        <v>0</v>
      </c>
      <c r="S271" s="25">
        <v>0</v>
      </c>
      <c r="T271" s="25">
        <v>1132.7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54">
        <f>SUM(E271:Z272)</f>
        <v>22000.9</v>
      </c>
      <c r="AB271" s="56">
        <v>15231.9</v>
      </c>
      <c r="AC271" s="58">
        <f t="shared" ref="AC271" si="118">AA271-AB271</f>
        <v>6769.0000000000018</v>
      </c>
    </row>
    <row r="272" spans="2:29" ht="75">
      <c r="B272" s="51"/>
      <c r="C272" s="53"/>
      <c r="D272" s="23" t="s">
        <v>172</v>
      </c>
      <c r="E272" s="24">
        <v>0</v>
      </c>
      <c r="F272" s="24">
        <v>0</v>
      </c>
      <c r="G272" s="24">
        <v>0</v>
      </c>
      <c r="H272" s="24">
        <v>0</v>
      </c>
      <c r="I272" s="24">
        <v>0</v>
      </c>
      <c r="J272" s="24">
        <v>0</v>
      </c>
      <c r="K272" s="24">
        <v>0</v>
      </c>
      <c r="L272" s="24">
        <v>0</v>
      </c>
      <c r="M272" s="24">
        <v>0</v>
      </c>
      <c r="N272" s="24">
        <v>0</v>
      </c>
      <c r="O272" s="25">
        <v>0</v>
      </c>
      <c r="P272" s="25">
        <v>0</v>
      </c>
      <c r="Q272" s="25">
        <v>0</v>
      </c>
      <c r="R272" s="25">
        <v>0</v>
      </c>
      <c r="S272" s="25">
        <v>0</v>
      </c>
      <c r="T272" s="25">
        <v>20868.2</v>
      </c>
      <c r="U272" s="25">
        <v>0</v>
      </c>
      <c r="V272" s="25">
        <v>0</v>
      </c>
      <c r="W272" s="25">
        <v>0</v>
      </c>
      <c r="X272" s="25">
        <v>0</v>
      </c>
      <c r="Y272" s="25">
        <v>0</v>
      </c>
      <c r="Z272" s="25">
        <v>0</v>
      </c>
      <c r="AA272" s="55"/>
      <c r="AB272" s="57"/>
      <c r="AC272" s="59"/>
    </row>
    <row r="273" spans="2:29" ht="93.75">
      <c r="B273" s="50">
        <v>140</v>
      </c>
      <c r="C273" s="52" t="s">
        <v>131</v>
      </c>
      <c r="D273" s="23" t="s">
        <v>182</v>
      </c>
      <c r="E273" s="24">
        <v>0</v>
      </c>
      <c r="F273" s="24">
        <v>0</v>
      </c>
      <c r="G273" s="24">
        <v>0</v>
      </c>
      <c r="H273" s="24">
        <v>0</v>
      </c>
      <c r="I273" s="24">
        <v>0</v>
      </c>
      <c r="J273" s="24">
        <v>0</v>
      </c>
      <c r="K273" s="24">
        <v>0</v>
      </c>
      <c r="L273" s="24">
        <v>0</v>
      </c>
      <c r="M273" s="24">
        <v>0</v>
      </c>
      <c r="N273" s="24">
        <v>0</v>
      </c>
      <c r="O273" s="25">
        <v>0</v>
      </c>
      <c r="P273" s="25">
        <v>0</v>
      </c>
      <c r="Q273" s="25">
        <v>0</v>
      </c>
      <c r="R273" s="25">
        <v>0</v>
      </c>
      <c r="S273" s="25">
        <v>0</v>
      </c>
      <c r="T273" s="25">
        <v>115.9</v>
      </c>
      <c r="U273" s="25">
        <v>0</v>
      </c>
      <c r="V273" s="25">
        <v>0</v>
      </c>
      <c r="W273" s="25">
        <v>0</v>
      </c>
      <c r="X273" s="25">
        <v>0</v>
      </c>
      <c r="Y273" s="25">
        <v>0</v>
      </c>
      <c r="Z273" s="25">
        <v>0</v>
      </c>
      <c r="AA273" s="54">
        <f>SUM(E273:Z274)</f>
        <v>916.69999999999993</v>
      </c>
      <c r="AB273" s="56">
        <v>3203.9</v>
      </c>
      <c r="AC273" s="58">
        <f t="shared" ref="AC273" si="119">AA273-AB273</f>
        <v>-2287.2000000000003</v>
      </c>
    </row>
    <row r="274" spans="2:29" ht="75">
      <c r="B274" s="51"/>
      <c r="C274" s="53"/>
      <c r="D274" s="23" t="s">
        <v>172</v>
      </c>
      <c r="E274" s="24">
        <v>0</v>
      </c>
      <c r="F274" s="24">
        <v>0</v>
      </c>
      <c r="G274" s="24">
        <v>0</v>
      </c>
      <c r="H274" s="24">
        <v>0</v>
      </c>
      <c r="I274" s="24">
        <v>0</v>
      </c>
      <c r="J274" s="24">
        <v>0</v>
      </c>
      <c r="K274" s="24">
        <v>0</v>
      </c>
      <c r="L274" s="24">
        <v>0</v>
      </c>
      <c r="M274" s="24">
        <v>0</v>
      </c>
      <c r="N274" s="24">
        <v>0</v>
      </c>
      <c r="O274" s="25">
        <v>0</v>
      </c>
      <c r="P274" s="25">
        <v>0</v>
      </c>
      <c r="Q274" s="25">
        <v>0</v>
      </c>
      <c r="R274" s="25">
        <v>0</v>
      </c>
      <c r="S274" s="25">
        <v>0</v>
      </c>
      <c r="T274" s="25">
        <v>800.8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55"/>
      <c r="AB274" s="57"/>
      <c r="AC274" s="59"/>
    </row>
    <row r="275" spans="2:29" ht="93.75">
      <c r="B275" s="50">
        <v>141</v>
      </c>
      <c r="C275" s="52" t="s">
        <v>97</v>
      </c>
      <c r="D275" s="23" t="s">
        <v>182</v>
      </c>
      <c r="E275" s="24">
        <v>0</v>
      </c>
      <c r="F275" s="24">
        <v>0</v>
      </c>
      <c r="G275" s="24">
        <v>0</v>
      </c>
      <c r="H275" s="24">
        <v>0</v>
      </c>
      <c r="I275" s="24">
        <v>0</v>
      </c>
      <c r="J275" s="24">
        <v>0</v>
      </c>
      <c r="K275" s="24">
        <v>0</v>
      </c>
      <c r="L275" s="24">
        <v>0</v>
      </c>
      <c r="M275" s="24">
        <v>0</v>
      </c>
      <c r="N275" s="24">
        <v>0</v>
      </c>
      <c r="O275" s="25">
        <v>0</v>
      </c>
      <c r="P275" s="25">
        <v>0</v>
      </c>
      <c r="Q275" s="25">
        <v>0</v>
      </c>
      <c r="R275" s="25">
        <v>0</v>
      </c>
      <c r="S275" s="25">
        <v>0</v>
      </c>
      <c r="T275" s="25">
        <v>186.9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54">
        <f>SUM(E275:Z276)</f>
        <v>1477.1000000000001</v>
      </c>
      <c r="AB275" s="56">
        <v>2636.3</v>
      </c>
      <c r="AC275" s="58">
        <f t="shared" ref="AC275" si="120">AA275-AB275</f>
        <v>-1159.2</v>
      </c>
    </row>
    <row r="276" spans="2:29" ht="75">
      <c r="B276" s="51"/>
      <c r="C276" s="53"/>
      <c r="D276" s="23" t="s">
        <v>172</v>
      </c>
      <c r="E276" s="24">
        <v>0</v>
      </c>
      <c r="F276" s="24">
        <v>0</v>
      </c>
      <c r="G276" s="24">
        <v>0</v>
      </c>
      <c r="H276" s="24">
        <v>0</v>
      </c>
      <c r="I276" s="24">
        <v>0</v>
      </c>
      <c r="J276" s="24">
        <v>0</v>
      </c>
      <c r="K276" s="24">
        <v>0</v>
      </c>
      <c r="L276" s="24">
        <v>0</v>
      </c>
      <c r="M276" s="24">
        <v>0</v>
      </c>
      <c r="N276" s="24">
        <v>0</v>
      </c>
      <c r="O276" s="25">
        <v>0</v>
      </c>
      <c r="P276" s="25">
        <v>0</v>
      </c>
      <c r="Q276" s="25">
        <v>0</v>
      </c>
      <c r="R276" s="25">
        <v>0</v>
      </c>
      <c r="S276" s="25">
        <v>0</v>
      </c>
      <c r="T276" s="25">
        <v>1290.2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55"/>
      <c r="AB276" s="57"/>
      <c r="AC276" s="59"/>
    </row>
    <row r="277" spans="2:29" ht="93.75">
      <c r="B277" s="50">
        <v>142</v>
      </c>
      <c r="C277" s="52" t="s">
        <v>46</v>
      </c>
      <c r="D277" s="23" t="s">
        <v>182</v>
      </c>
      <c r="E277" s="24">
        <v>0</v>
      </c>
      <c r="F277" s="24">
        <v>0</v>
      </c>
      <c r="G277" s="24">
        <v>0</v>
      </c>
      <c r="H277" s="24">
        <v>0</v>
      </c>
      <c r="I277" s="24">
        <v>0</v>
      </c>
      <c r="J277" s="24">
        <v>0</v>
      </c>
      <c r="K277" s="24">
        <v>0</v>
      </c>
      <c r="L277" s="24">
        <v>0</v>
      </c>
      <c r="M277" s="24">
        <v>0</v>
      </c>
      <c r="N277" s="24">
        <v>0</v>
      </c>
      <c r="O277" s="25">
        <v>0</v>
      </c>
      <c r="P277" s="25">
        <v>0</v>
      </c>
      <c r="Q277" s="25">
        <v>0</v>
      </c>
      <c r="R277" s="25">
        <v>0</v>
      </c>
      <c r="S277" s="25">
        <v>0</v>
      </c>
      <c r="T277" s="25">
        <v>0</v>
      </c>
      <c r="U277" s="25">
        <v>154.6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54">
        <f>SUM(E277:Z278)</f>
        <v>1222.3999999999999</v>
      </c>
      <c r="AB277" s="56">
        <v>3664.7</v>
      </c>
      <c r="AC277" s="58">
        <f t="shared" ref="AC277" si="121">AA277-AB277</f>
        <v>-2442.3000000000002</v>
      </c>
    </row>
    <row r="278" spans="2:29" ht="75">
      <c r="B278" s="51"/>
      <c r="C278" s="53"/>
      <c r="D278" s="23" t="s">
        <v>172</v>
      </c>
      <c r="E278" s="24">
        <v>0</v>
      </c>
      <c r="F278" s="24">
        <v>0</v>
      </c>
      <c r="G278" s="24">
        <v>0</v>
      </c>
      <c r="H278" s="24">
        <v>0</v>
      </c>
      <c r="I278" s="24">
        <v>0</v>
      </c>
      <c r="J278" s="24">
        <v>0</v>
      </c>
      <c r="K278" s="24">
        <v>0</v>
      </c>
      <c r="L278" s="24">
        <v>0</v>
      </c>
      <c r="M278" s="24">
        <v>0</v>
      </c>
      <c r="N278" s="24">
        <v>0</v>
      </c>
      <c r="O278" s="25">
        <v>0</v>
      </c>
      <c r="P278" s="25">
        <v>0</v>
      </c>
      <c r="Q278" s="25">
        <v>0</v>
      </c>
      <c r="R278" s="25">
        <v>0</v>
      </c>
      <c r="S278" s="25">
        <v>0</v>
      </c>
      <c r="T278" s="25">
        <v>0</v>
      </c>
      <c r="U278" s="25">
        <v>1067.8</v>
      </c>
      <c r="V278" s="25">
        <v>0</v>
      </c>
      <c r="W278" s="25">
        <v>0</v>
      </c>
      <c r="X278" s="25">
        <v>0</v>
      </c>
      <c r="Y278" s="25">
        <v>0</v>
      </c>
      <c r="Z278" s="25">
        <v>0</v>
      </c>
      <c r="AA278" s="55"/>
      <c r="AB278" s="57"/>
      <c r="AC278" s="59"/>
    </row>
    <row r="279" spans="2:29" ht="93.75">
      <c r="B279" s="50">
        <v>143</v>
      </c>
      <c r="C279" s="69" t="s">
        <v>98</v>
      </c>
      <c r="D279" s="23" t="s">
        <v>182</v>
      </c>
      <c r="E279" s="24">
        <v>0</v>
      </c>
      <c r="F279" s="24">
        <v>0</v>
      </c>
      <c r="G279" s="24">
        <v>0</v>
      </c>
      <c r="H279" s="24">
        <v>0</v>
      </c>
      <c r="I279" s="24">
        <v>0</v>
      </c>
      <c r="J279" s="24">
        <v>0</v>
      </c>
      <c r="K279" s="24">
        <v>0</v>
      </c>
      <c r="L279" s="24">
        <v>0</v>
      </c>
      <c r="M279" s="24">
        <v>0</v>
      </c>
      <c r="N279" s="24">
        <v>0</v>
      </c>
      <c r="O279" s="25">
        <v>0</v>
      </c>
      <c r="P279" s="25">
        <v>0</v>
      </c>
      <c r="Q279" s="25">
        <v>0</v>
      </c>
      <c r="R279" s="25">
        <v>0</v>
      </c>
      <c r="S279" s="25">
        <v>0</v>
      </c>
      <c r="T279" s="25">
        <v>0</v>
      </c>
      <c r="U279" s="25">
        <v>1192.2</v>
      </c>
      <c r="V279" s="25">
        <v>0</v>
      </c>
      <c r="W279" s="25">
        <v>0</v>
      </c>
      <c r="X279" s="25">
        <v>0</v>
      </c>
      <c r="Y279" s="25">
        <v>0</v>
      </c>
      <c r="Z279" s="25">
        <v>0</v>
      </c>
      <c r="AA279" s="54">
        <f>SUM(E279:Z280)</f>
        <v>9422.7000000000007</v>
      </c>
      <c r="AB279" s="56">
        <v>4801</v>
      </c>
      <c r="AC279" s="58">
        <f t="shared" ref="AC279" si="122">AA279-AB279</f>
        <v>4621.7000000000007</v>
      </c>
    </row>
    <row r="280" spans="2:29" ht="75">
      <c r="B280" s="51"/>
      <c r="C280" s="70"/>
      <c r="D280" s="23" t="s">
        <v>172</v>
      </c>
      <c r="E280" s="24">
        <v>0</v>
      </c>
      <c r="F280" s="24">
        <v>0</v>
      </c>
      <c r="G280" s="24">
        <v>0</v>
      </c>
      <c r="H280" s="24">
        <v>0</v>
      </c>
      <c r="I280" s="24">
        <v>0</v>
      </c>
      <c r="J280" s="24">
        <v>0</v>
      </c>
      <c r="K280" s="24">
        <v>0</v>
      </c>
      <c r="L280" s="24">
        <v>0</v>
      </c>
      <c r="M280" s="24">
        <v>0</v>
      </c>
      <c r="N280" s="24">
        <v>0</v>
      </c>
      <c r="O280" s="25">
        <v>0</v>
      </c>
      <c r="P280" s="25">
        <v>0</v>
      </c>
      <c r="Q280" s="25">
        <v>0</v>
      </c>
      <c r="R280" s="25">
        <v>0</v>
      </c>
      <c r="S280" s="25">
        <v>0</v>
      </c>
      <c r="T280" s="25">
        <v>0</v>
      </c>
      <c r="U280" s="25">
        <v>8230.5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55"/>
      <c r="AB280" s="57"/>
      <c r="AC280" s="59"/>
    </row>
    <row r="281" spans="2:29" ht="93.75">
      <c r="B281" s="50">
        <v>144</v>
      </c>
      <c r="C281" s="69" t="s">
        <v>99</v>
      </c>
      <c r="D281" s="23" t="s">
        <v>182</v>
      </c>
      <c r="E281" s="24">
        <v>0</v>
      </c>
      <c r="F281" s="24">
        <v>0</v>
      </c>
      <c r="G281" s="24">
        <v>0</v>
      </c>
      <c r="H281" s="24">
        <v>0</v>
      </c>
      <c r="I281" s="24">
        <v>0</v>
      </c>
      <c r="J281" s="24">
        <v>0</v>
      </c>
      <c r="K281" s="24">
        <v>0</v>
      </c>
      <c r="L281" s="24">
        <v>0</v>
      </c>
      <c r="M281" s="24">
        <v>0</v>
      </c>
      <c r="N281" s="24">
        <v>0</v>
      </c>
      <c r="O281" s="25">
        <v>0</v>
      </c>
      <c r="P281" s="25">
        <v>0</v>
      </c>
      <c r="Q281" s="25">
        <v>0</v>
      </c>
      <c r="R281" s="25">
        <v>0</v>
      </c>
      <c r="S281" s="25">
        <v>0</v>
      </c>
      <c r="T281" s="25">
        <v>0</v>
      </c>
      <c r="U281" s="25">
        <v>412.4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54">
        <f>SUM(E281:Z282)</f>
        <v>3259.7000000000003</v>
      </c>
      <c r="AB281" s="56">
        <v>2129.3000000000002</v>
      </c>
      <c r="AC281" s="58">
        <f t="shared" ref="AC281" si="123">AA281-AB281</f>
        <v>1130.4000000000001</v>
      </c>
    </row>
    <row r="282" spans="2:29" ht="75">
      <c r="B282" s="51"/>
      <c r="C282" s="70"/>
      <c r="D282" s="23" t="s">
        <v>172</v>
      </c>
      <c r="E282" s="24"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5">
        <v>0</v>
      </c>
      <c r="P282" s="25">
        <v>0</v>
      </c>
      <c r="Q282" s="25">
        <v>0</v>
      </c>
      <c r="R282" s="25">
        <v>0</v>
      </c>
      <c r="S282" s="25">
        <v>0</v>
      </c>
      <c r="T282" s="25">
        <v>0</v>
      </c>
      <c r="U282" s="25">
        <v>2847.3</v>
      </c>
      <c r="V282" s="25">
        <v>0</v>
      </c>
      <c r="W282" s="25">
        <v>0</v>
      </c>
      <c r="X282" s="25">
        <v>0</v>
      </c>
      <c r="Y282" s="25">
        <v>0</v>
      </c>
      <c r="Z282" s="25">
        <v>0</v>
      </c>
      <c r="AA282" s="55"/>
      <c r="AB282" s="57"/>
      <c r="AC282" s="59"/>
    </row>
    <row r="283" spans="2:29" ht="93.75">
      <c r="B283" s="50">
        <v>145</v>
      </c>
      <c r="C283" s="69" t="s">
        <v>47</v>
      </c>
      <c r="D283" s="23" t="s">
        <v>182</v>
      </c>
      <c r="E283" s="24">
        <v>0</v>
      </c>
      <c r="F283" s="24">
        <v>0</v>
      </c>
      <c r="G283" s="24">
        <v>0</v>
      </c>
      <c r="H283" s="24">
        <v>0</v>
      </c>
      <c r="I283" s="24">
        <v>0</v>
      </c>
      <c r="J283" s="24">
        <v>0</v>
      </c>
      <c r="K283" s="24">
        <v>0</v>
      </c>
      <c r="L283" s="24">
        <v>0</v>
      </c>
      <c r="M283" s="24">
        <v>0</v>
      </c>
      <c r="N283" s="24">
        <v>0</v>
      </c>
      <c r="O283" s="25">
        <v>0</v>
      </c>
      <c r="P283" s="25">
        <v>0</v>
      </c>
      <c r="Q283" s="25">
        <v>0</v>
      </c>
      <c r="R283" s="25">
        <v>0</v>
      </c>
      <c r="S283" s="25">
        <v>0</v>
      </c>
      <c r="T283" s="25">
        <v>0</v>
      </c>
      <c r="U283" s="25">
        <v>257.8</v>
      </c>
      <c r="V283" s="25">
        <v>0</v>
      </c>
      <c r="W283" s="25">
        <v>0</v>
      </c>
      <c r="X283" s="25">
        <v>0</v>
      </c>
      <c r="Y283" s="25">
        <v>0</v>
      </c>
      <c r="Z283" s="25">
        <v>0</v>
      </c>
      <c r="AA283" s="54">
        <f>SUM(E283:Z284)</f>
        <v>2037.3</v>
      </c>
      <c r="AB283" s="56">
        <v>1466.4</v>
      </c>
      <c r="AC283" s="58">
        <f t="shared" ref="AC283" si="124">AA283-AB283</f>
        <v>570.89999999999986</v>
      </c>
    </row>
    <row r="284" spans="2:29" ht="75">
      <c r="B284" s="51"/>
      <c r="C284" s="70"/>
      <c r="D284" s="23" t="s">
        <v>172</v>
      </c>
      <c r="E284" s="24">
        <v>0</v>
      </c>
      <c r="F284" s="24">
        <v>0</v>
      </c>
      <c r="G284" s="24">
        <v>0</v>
      </c>
      <c r="H284" s="24">
        <v>0</v>
      </c>
      <c r="I284" s="24">
        <v>0</v>
      </c>
      <c r="J284" s="24">
        <v>0</v>
      </c>
      <c r="K284" s="24">
        <v>0</v>
      </c>
      <c r="L284" s="24">
        <v>0</v>
      </c>
      <c r="M284" s="24">
        <v>0</v>
      </c>
      <c r="N284" s="24">
        <v>0</v>
      </c>
      <c r="O284" s="25">
        <v>0</v>
      </c>
      <c r="P284" s="25">
        <v>0</v>
      </c>
      <c r="Q284" s="25">
        <v>0</v>
      </c>
      <c r="R284" s="25">
        <v>0</v>
      </c>
      <c r="S284" s="25">
        <v>0</v>
      </c>
      <c r="T284" s="25">
        <v>0</v>
      </c>
      <c r="U284" s="25">
        <v>1779.5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55"/>
      <c r="AB284" s="57"/>
      <c r="AC284" s="59"/>
    </row>
    <row r="285" spans="2:29" ht="93.75">
      <c r="B285" s="50">
        <v>146</v>
      </c>
      <c r="C285" s="52" t="s">
        <v>141</v>
      </c>
      <c r="D285" s="23" t="s">
        <v>182</v>
      </c>
      <c r="E285" s="24">
        <v>0</v>
      </c>
      <c r="F285" s="24">
        <v>0</v>
      </c>
      <c r="G285" s="24">
        <v>0</v>
      </c>
      <c r="H285" s="24">
        <v>0</v>
      </c>
      <c r="I285" s="24">
        <v>0</v>
      </c>
      <c r="J285" s="24">
        <v>0</v>
      </c>
      <c r="K285" s="24">
        <v>0</v>
      </c>
      <c r="L285" s="24">
        <v>0</v>
      </c>
      <c r="M285" s="24">
        <v>0</v>
      </c>
      <c r="N285" s="24">
        <v>0</v>
      </c>
      <c r="O285" s="25">
        <v>0</v>
      </c>
      <c r="P285" s="25">
        <v>0</v>
      </c>
      <c r="Q285" s="25">
        <v>0</v>
      </c>
      <c r="R285" s="25">
        <v>0</v>
      </c>
      <c r="S285" s="25">
        <v>0</v>
      </c>
      <c r="T285" s="25">
        <v>0</v>
      </c>
      <c r="U285" s="25">
        <v>174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54">
        <f>SUM(E285:Z286)</f>
        <v>1375.2</v>
      </c>
      <c r="AB285" s="56">
        <v>1214.7</v>
      </c>
      <c r="AC285" s="58">
        <f t="shared" ref="AC285" si="125">AA285-AB285</f>
        <v>160.5</v>
      </c>
    </row>
    <row r="286" spans="2:29" ht="75">
      <c r="B286" s="51"/>
      <c r="C286" s="53"/>
      <c r="D286" s="23" t="s">
        <v>172</v>
      </c>
      <c r="E286" s="24">
        <v>0</v>
      </c>
      <c r="F286" s="24">
        <v>0</v>
      </c>
      <c r="G286" s="24">
        <v>0</v>
      </c>
      <c r="H286" s="24">
        <v>0</v>
      </c>
      <c r="I286" s="24">
        <v>0</v>
      </c>
      <c r="J286" s="24">
        <v>0</v>
      </c>
      <c r="K286" s="24">
        <v>0</v>
      </c>
      <c r="L286" s="24">
        <v>0</v>
      </c>
      <c r="M286" s="24">
        <v>0</v>
      </c>
      <c r="N286" s="24">
        <v>0</v>
      </c>
      <c r="O286" s="25">
        <v>0</v>
      </c>
      <c r="P286" s="25">
        <v>0</v>
      </c>
      <c r="Q286" s="25">
        <v>0</v>
      </c>
      <c r="R286" s="25">
        <v>0</v>
      </c>
      <c r="S286" s="25">
        <v>0</v>
      </c>
      <c r="T286" s="25">
        <v>0</v>
      </c>
      <c r="U286" s="25">
        <v>1201.2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55"/>
      <c r="AB286" s="57"/>
      <c r="AC286" s="59"/>
    </row>
    <row r="287" spans="2:29" ht="93.75">
      <c r="B287" s="50">
        <v>147</v>
      </c>
      <c r="C287" s="69" t="s">
        <v>110</v>
      </c>
      <c r="D287" s="23" t="s">
        <v>182</v>
      </c>
      <c r="E287" s="24">
        <v>0</v>
      </c>
      <c r="F287" s="24">
        <v>0</v>
      </c>
      <c r="G287" s="24">
        <v>0</v>
      </c>
      <c r="H287" s="24">
        <v>0</v>
      </c>
      <c r="I287" s="24">
        <v>0</v>
      </c>
      <c r="J287" s="24">
        <v>0</v>
      </c>
      <c r="K287" s="24">
        <v>0</v>
      </c>
      <c r="L287" s="24">
        <v>0</v>
      </c>
      <c r="M287" s="24">
        <v>0</v>
      </c>
      <c r="N287" s="24">
        <v>0</v>
      </c>
      <c r="O287" s="25">
        <v>0</v>
      </c>
      <c r="P287" s="25">
        <v>0</v>
      </c>
      <c r="Q287" s="25">
        <v>0</v>
      </c>
      <c r="R287" s="25">
        <v>0</v>
      </c>
      <c r="S287" s="25">
        <v>0</v>
      </c>
      <c r="T287" s="25">
        <v>0</v>
      </c>
      <c r="U287" s="25">
        <v>425.4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54">
        <f>SUM(E287:Z288)</f>
        <v>3361.6</v>
      </c>
      <c r="AB287" s="56">
        <v>2143.6</v>
      </c>
      <c r="AC287" s="58">
        <f t="shared" ref="AC287" si="126">AA287-AB287</f>
        <v>1218</v>
      </c>
    </row>
    <row r="288" spans="2:29" ht="75">
      <c r="B288" s="51"/>
      <c r="C288" s="70"/>
      <c r="D288" s="23" t="s">
        <v>172</v>
      </c>
      <c r="E288" s="24">
        <v>0</v>
      </c>
      <c r="F288" s="24">
        <v>0</v>
      </c>
      <c r="G288" s="24">
        <v>0</v>
      </c>
      <c r="H288" s="24">
        <v>0</v>
      </c>
      <c r="I288" s="24">
        <v>0</v>
      </c>
      <c r="J288" s="24">
        <v>0</v>
      </c>
      <c r="K288" s="24">
        <v>0</v>
      </c>
      <c r="L288" s="24">
        <v>0</v>
      </c>
      <c r="M288" s="24">
        <v>0</v>
      </c>
      <c r="N288" s="24">
        <v>0</v>
      </c>
      <c r="O288" s="25">
        <v>0</v>
      </c>
      <c r="P288" s="25">
        <v>0</v>
      </c>
      <c r="Q288" s="25">
        <v>0</v>
      </c>
      <c r="R288" s="25">
        <v>0</v>
      </c>
      <c r="S288" s="25">
        <v>0</v>
      </c>
      <c r="T288" s="25">
        <v>0</v>
      </c>
      <c r="U288" s="25">
        <v>2936.2</v>
      </c>
      <c r="V288" s="25">
        <v>0</v>
      </c>
      <c r="W288" s="25">
        <v>0</v>
      </c>
      <c r="X288" s="25">
        <v>0</v>
      </c>
      <c r="Y288" s="25">
        <v>0</v>
      </c>
      <c r="Z288" s="25">
        <v>0</v>
      </c>
      <c r="AA288" s="55"/>
      <c r="AB288" s="57"/>
      <c r="AC288" s="59"/>
    </row>
    <row r="289" spans="2:29" ht="93.75">
      <c r="B289" s="50">
        <v>148</v>
      </c>
      <c r="C289" s="52" t="s">
        <v>111</v>
      </c>
      <c r="D289" s="23" t="s">
        <v>182</v>
      </c>
      <c r="E289" s="24">
        <v>0</v>
      </c>
      <c r="F289" s="24">
        <v>0</v>
      </c>
      <c r="G289" s="24">
        <v>0</v>
      </c>
      <c r="H289" s="24">
        <v>0</v>
      </c>
      <c r="I289" s="24">
        <v>0</v>
      </c>
      <c r="J289" s="24">
        <v>0</v>
      </c>
      <c r="K289" s="24">
        <v>0</v>
      </c>
      <c r="L289" s="24">
        <v>0</v>
      </c>
      <c r="M289" s="24">
        <v>0</v>
      </c>
      <c r="N289" s="24">
        <v>141.69999999999999</v>
      </c>
      <c r="O289" s="25">
        <v>0</v>
      </c>
      <c r="P289" s="25">
        <v>0</v>
      </c>
      <c r="Q289" s="25">
        <v>0</v>
      </c>
      <c r="R289" s="25">
        <v>0</v>
      </c>
      <c r="S289" s="25">
        <v>0</v>
      </c>
      <c r="T289" s="25">
        <v>0</v>
      </c>
      <c r="U289" s="25">
        <v>0</v>
      </c>
      <c r="V289" s="25">
        <v>0</v>
      </c>
      <c r="W289" s="25">
        <v>0</v>
      </c>
      <c r="X289" s="25">
        <v>0</v>
      </c>
      <c r="Y289" s="25">
        <v>0</v>
      </c>
      <c r="Z289" s="25">
        <v>0</v>
      </c>
      <c r="AA289" s="54">
        <f>SUM(E289:Z290)</f>
        <v>1351.6000000000001</v>
      </c>
      <c r="AB289" s="56">
        <v>1012.7</v>
      </c>
      <c r="AC289" s="58">
        <f t="shared" ref="AC289" si="127">AA289-AB289</f>
        <v>338.90000000000009</v>
      </c>
    </row>
    <row r="290" spans="2:29" ht="75">
      <c r="B290" s="51"/>
      <c r="C290" s="53"/>
      <c r="D290" s="23" t="s">
        <v>172</v>
      </c>
      <c r="E290" s="24">
        <v>0</v>
      </c>
      <c r="F290" s="24">
        <v>0</v>
      </c>
      <c r="G290" s="24">
        <v>0</v>
      </c>
      <c r="H290" s="24">
        <v>0</v>
      </c>
      <c r="I290" s="24">
        <v>0</v>
      </c>
      <c r="J290" s="24">
        <v>0</v>
      </c>
      <c r="K290" s="24">
        <v>0</v>
      </c>
      <c r="L290" s="24">
        <v>0</v>
      </c>
      <c r="M290" s="24">
        <v>0</v>
      </c>
      <c r="N290" s="24">
        <v>1209.9000000000001</v>
      </c>
      <c r="O290" s="25">
        <v>0</v>
      </c>
      <c r="P290" s="25">
        <v>0</v>
      </c>
      <c r="Q290" s="25">
        <v>0</v>
      </c>
      <c r="R290" s="25">
        <v>0</v>
      </c>
      <c r="S290" s="25">
        <v>0</v>
      </c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55"/>
      <c r="AB290" s="57"/>
      <c r="AC290" s="59"/>
    </row>
    <row r="291" spans="2:29" ht="93.75">
      <c r="B291" s="50">
        <v>149</v>
      </c>
      <c r="C291" s="69" t="s">
        <v>112</v>
      </c>
      <c r="D291" s="23" t="s">
        <v>182</v>
      </c>
      <c r="E291" s="24">
        <v>0</v>
      </c>
      <c r="F291" s="24">
        <v>0</v>
      </c>
      <c r="G291" s="24">
        <v>0</v>
      </c>
      <c r="H291" s="24">
        <v>0</v>
      </c>
      <c r="I291" s="24">
        <v>0</v>
      </c>
      <c r="J291" s="24">
        <v>0</v>
      </c>
      <c r="K291" s="24">
        <v>0</v>
      </c>
      <c r="L291" s="24">
        <v>0</v>
      </c>
      <c r="M291" s="24">
        <v>0</v>
      </c>
      <c r="N291" s="24">
        <v>0</v>
      </c>
      <c r="O291" s="25">
        <v>0</v>
      </c>
      <c r="P291" s="25">
        <v>0</v>
      </c>
      <c r="Q291" s="25">
        <v>0</v>
      </c>
      <c r="R291" s="25">
        <v>0</v>
      </c>
      <c r="S291" s="25">
        <v>0</v>
      </c>
      <c r="T291" s="25">
        <v>199.8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54">
        <f>SUM(E291:Z292)</f>
        <v>2217.4</v>
      </c>
      <c r="AB291" s="56">
        <v>1906</v>
      </c>
      <c r="AC291" s="58">
        <f t="shared" ref="AC291" si="128">AA291-AB291</f>
        <v>311.40000000000009</v>
      </c>
    </row>
    <row r="292" spans="2:29" ht="75">
      <c r="B292" s="51"/>
      <c r="C292" s="70"/>
      <c r="D292" s="23" t="s">
        <v>172</v>
      </c>
      <c r="E292" s="24">
        <v>0</v>
      </c>
      <c r="F292" s="24">
        <v>0</v>
      </c>
      <c r="G292" s="24">
        <v>0</v>
      </c>
      <c r="H292" s="24">
        <v>0</v>
      </c>
      <c r="I292" s="24">
        <v>0</v>
      </c>
      <c r="J292" s="24">
        <v>0</v>
      </c>
      <c r="K292" s="24">
        <v>0</v>
      </c>
      <c r="L292" s="24">
        <v>0</v>
      </c>
      <c r="M292" s="24">
        <v>0</v>
      </c>
      <c r="N292" s="24">
        <v>0</v>
      </c>
      <c r="O292" s="25">
        <v>0</v>
      </c>
      <c r="P292" s="25">
        <v>0</v>
      </c>
      <c r="Q292" s="25">
        <v>0</v>
      </c>
      <c r="R292" s="25">
        <v>0</v>
      </c>
      <c r="S292" s="25">
        <v>0</v>
      </c>
      <c r="T292" s="25">
        <v>2017.6</v>
      </c>
      <c r="U292" s="25">
        <v>0</v>
      </c>
      <c r="V292" s="25">
        <v>0</v>
      </c>
      <c r="W292" s="25">
        <v>0</v>
      </c>
      <c r="X292" s="25">
        <v>0</v>
      </c>
      <c r="Y292" s="25">
        <v>0</v>
      </c>
      <c r="Z292" s="25">
        <v>0</v>
      </c>
      <c r="AA292" s="55"/>
      <c r="AB292" s="57"/>
      <c r="AC292" s="59"/>
    </row>
    <row r="293" spans="2:29" ht="93.75">
      <c r="B293" s="50">
        <v>150</v>
      </c>
      <c r="C293" s="69" t="s">
        <v>48</v>
      </c>
      <c r="D293" s="23" t="s">
        <v>182</v>
      </c>
      <c r="E293" s="24">
        <v>0</v>
      </c>
      <c r="F293" s="24">
        <v>0</v>
      </c>
      <c r="G293" s="24">
        <v>0</v>
      </c>
      <c r="H293" s="24">
        <v>0</v>
      </c>
      <c r="I293" s="24">
        <v>0</v>
      </c>
      <c r="J293" s="24">
        <v>0</v>
      </c>
      <c r="K293" s="24">
        <v>0</v>
      </c>
      <c r="L293" s="24">
        <v>0</v>
      </c>
      <c r="M293" s="24">
        <v>0</v>
      </c>
      <c r="N293" s="24">
        <v>0</v>
      </c>
      <c r="O293" s="25">
        <v>0</v>
      </c>
      <c r="P293" s="25">
        <v>0</v>
      </c>
      <c r="Q293" s="25">
        <v>0</v>
      </c>
      <c r="R293" s="25">
        <v>0</v>
      </c>
      <c r="S293" s="25">
        <v>0</v>
      </c>
      <c r="T293" s="25">
        <v>238.5</v>
      </c>
      <c r="U293" s="25">
        <v>0</v>
      </c>
      <c r="V293" s="25">
        <v>0</v>
      </c>
      <c r="W293" s="25">
        <v>0</v>
      </c>
      <c r="X293" s="25">
        <v>0</v>
      </c>
      <c r="Y293" s="25">
        <v>0</v>
      </c>
      <c r="Z293" s="25">
        <v>0</v>
      </c>
      <c r="AA293" s="54">
        <f>SUM(E293:Z294)</f>
        <v>1821.3</v>
      </c>
      <c r="AB293" s="56">
        <v>1180</v>
      </c>
      <c r="AC293" s="58">
        <f t="shared" ref="AC293" si="129">AA293-AB293</f>
        <v>641.29999999999995</v>
      </c>
    </row>
    <row r="294" spans="2:29" ht="75">
      <c r="B294" s="51"/>
      <c r="C294" s="70"/>
      <c r="D294" s="23" t="s">
        <v>172</v>
      </c>
      <c r="E294" s="24">
        <v>0</v>
      </c>
      <c r="F294" s="24">
        <v>0</v>
      </c>
      <c r="G294" s="24">
        <v>0</v>
      </c>
      <c r="H294" s="24">
        <v>0</v>
      </c>
      <c r="I294" s="24">
        <v>0</v>
      </c>
      <c r="J294" s="24">
        <v>0</v>
      </c>
      <c r="K294" s="24">
        <v>0</v>
      </c>
      <c r="L294" s="24">
        <v>0</v>
      </c>
      <c r="M294" s="24">
        <v>0</v>
      </c>
      <c r="N294" s="24">
        <v>0</v>
      </c>
      <c r="O294" s="25">
        <v>0</v>
      </c>
      <c r="P294" s="25">
        <v>0</v>
      </c>
      <c r="Q294" s="25">
        <v>0</v>
      </c>
      <c r="R294" s="25">
        <v>0</v>
      </c>
      <c r="S294" s="25">
        <v>0</v>
      </c>
      <c r="T294" s="25">
        <v>1582.8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55"/>
      <c r="AB294" s="57"/>
      <c r="AC294" s="59"/>
    </row>
    <row r="295" spans="2:29" ht="93.75">
      <c r="B295" s="50">
        <v>151</v>
      </c>
      <c r="C295" s="69" t="s">
        <v>49</v>
      </c>
      <c r="D295" s="23" t="s">
        <v>182</v>
      </c>
      <c r="E295" s="24">
        <v>0</v>
      </c>
      <c r="F295" s="24">
        <v>0</v>
      </c>
      <c r="G295" s="24">
        <v>0</v>
      </c>
      <c r="H295" s="24">
        <v>0</v>
      </c>
      <c r="I295" s="24">
        <v>0</v>
      </c>
      <c r="J295" s="24">
        <v>0</v>
      </c>
      <c r="K295" s="24">
        <v>0</v>
      </c>
      <c r="L295" s="24">
        <v>0</v>
      </c>
      <c r="M295" s="24">
        <v>0</v>
      </c>
      <c r="N295" s="24">
        <v>0</v>
      </c>
      <c r="O295" s="25">
        <v>0</v>
      </c>
      <c r="P295" s="25">
        <v>0</v>
      </c>
      <c r="Q295" s="25">
        <v>0</v>
      </c>
      <c r="R295" s="25">
        <v>0</v>
      </c>
      <c r="S295" s="25">
        <v>0</v>
      </c>
      <c r="T295" s="25">
        <v>322.2</v>
      </c>
      <c r="U295" s="25">
        <v>0</v>
      </c>
      <c r="V295" s="25">
        <v>0</v>
      </c>
      <c r="W295" s="25">
        <v>0</v>
      </c>
      <c r="X295" s="25">
        <v>0</v>
      </c>
      <c r="Y295" s="25">
        <v>0</v>
      </c>
      <c r="Z295" s="25">
        <v>0</v>
      </c>
      <c r="AA295" s="54">
        <f>SUM(E295:Z296)</f>
        <v>2546.6999999999998</v>
      </c>
      <c r="AB295" s="56">
        <v>2319.3000000000002</v>
      </c>
      <c r="AC295" s="58">
        <f t="shared" ref="AC295" si="130">AA295-AB295</f>
        <v>227.39999999999964</v>
      </c>
    </row>
    <row r="296" spans="2:29" ht="75">
      <c r="B296" s="51"/>
      <c r="C296" s="70"/>
      <c r="D296" s="23" t="s">
        <v>172</v>
      </c>
      <c r="E296" s="24">
        <v>0</v>
      </c>
      <c r="F296" s="24">
        <v>0</v>
      </c>
      <c r="G296" s="24">
        <v>0</v>
      </c>
      <c r="H296" s="24">
        <v>0</v>
      </c>
      <c r="I296" s="24">
        <v>0</v>
      </c>
      <c r="J296" s="24">
        <v>0</v>
      </c>
      <c r="K296" s="24">
        <v>0</v>
      </c>
      <c r="L296" s="24">
        <v>0</v>
      </c>
      <c r="M296" s="24">
        <v>0</v>
      </c>
      <c r="N296" s="24">
        <v>0</v>
      </c>
      <c r="O296" s="25">
        <v>0</v>
      </c>
      <c r="P296" s="25">
        <v>0</v>
      </c>
      <c r="Q296" s="25">
        <v>0</v>
      </c>
      <c r="R296" s="25">
        <v>0</v>
      </c>
      <c r="S296" s="25">
        <v>0</v>
      </c>
      <c r="T296" s="25">
        <v>2224.5</v>
      </c>
      <c r="U296" s="25">
        <v>0</v>
      </c>
      <c r="V296" s="25">
        <v>0</v>
      </c>
      <c r="W296" s="25">
        <v>0</v>
      </c>
      <c r="X296" s="25">
        <v>0</v>
      </c>
      <c r="Y296" s="25">
        <v>0</v>
      </c>
      <c r="Z296" s="25">
        <v>0</v>
      </c>
      <c r="AA296" s="55"/>
      <c r="AB296" s="57"/>
      <c r="AC296" s="59"/>
    </row>
    <row r="297" spans="2:29" ht="93.75">
      <c r="B297" s="50">
        <v>152</v>
      </c>
      <c r="C297" s="69" t="s">
        <v>113</v>
      </c>
      <c r="D297" s="23" t="s">
        <v>182</v>
      </c>
      <c r="E297" s="24">
        <v>0</v>
      </c>
      <c r="F297" s="24">
        <v>0</v>
      </c>
      <c r="G297" s="24">
        <v>0</v>
      </c>
      <c r="H297" s="24">
        <v>0</v>
      </c>
      <c r="I297" s="24">
        <v>0</v>
      </c>
      <c r="J297" s="24">
        <v>0</v>
      </c>
      <c r="K297" s="24">
        <v>0</v>
      </c>
      <c r="L297" s="24">
        <v>0</v>
      </c>
      <c r="M297" s="24">
        <v>0</v>
      </c>
      <c r="N297" s="24">
        <v>0</v>
      </c>
      <c r="O297" s="25">
        <v>0</v>
      </c>
      <c r="P297" s="25">
        <v>0</v>
      </c>
      <c r="Q297" s="25">
        <v>0</v>
      </c>
      <c r="R297" s="25">
        <v>0</v>
      </c>
      <c r="S297" s="25">
        <v>0</v>
      </c>
      <c r="T297" s="25">
        <v>212.7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54">
        <f>SUM(E297:Z298)</f>
        <v>1680.9</v>
      </c>
      <c r="AB297" s="56">
        <v>1386.8</v>
      </c>
      <c r="AC297" s="58">
        <f t="shared" ref="AC297" si="131">AA297-AB297</f>
        <v>294.10000000000014</v>
      </c>
    </row>
    <row r="298" spans="2:29" ht="75">
      <c r="B298" s="51"/>
      <c r="C298" s="70"/>
      <c r="D298" s="23" t="s">
        <v>172</v>
      </c>
      <c r="E298" s="24">
        <v>0</v>
      </c>
      <c r="F298" s="24">
        <v>0</v>
      </c>
      <c r="G298" s="24">
        <v>0</v>
      </c>
      <c r="H298" s="24">
        <v>0</v>
      </c>
      <c r="I298" s="24">
        <v>0</v>
      </c>
      <c r="J298" s="24">
        <v>0</v>
      </c>
      <c r="K298" s="24">
        <v>0</v>
      </c>
      <c r="L298" s="24">
        <v>0</v>
      </c>
      <c r="M298" s="24">
        <v>0</v>
      </c>
      <c r="N298" s="24">
        <v>0</v>
      </c>
      <c r="O298" s="25">
        <v>0</v>
      </c>
      <c r="P298" s="25">
        <v>0</v>
      </c>
      <c r="Q298" s="25">
        <v>0</v>
      </c>
      <c r="R298" s="25">
        <v>0</v>
      </c>
      <c r="S298" s="25">
        <v>0</v>
      </c>
      <c r="T298" s="25">
        <v>1468.2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55"/>
      <c r="AB298" s="57"/>
      <c r="AC298" s="59"/>
    </row>
    <row r="299" spans="2:29" ht="93.75">
      <c r="B299" s="50">
        <v>153</v>
      </c>
      <c r="C299" s="69" t="s">
        <v>114</v>
      </c>
      <c r="D299" s="23" t="s">
        <v>182</v>
      </c>
      <c r="E299" s="24">
        <v>0</v>
      </c>
      <c r="F299" s="24">
        <v>0</v>
      </c>
      <c r="G299" s="24">
        <v>0</v>
      </c>
      <c r="H299" s="24">
        <v>0</v>
      </c>
      <c r="I299" s="24">
        <v>0</v>
      </c>
      <c r="J299" s="24">
        <v>0</v>
      </c>
      <c r="K299" s="24">
        <v>0</v>
      </c>
      <c r="L299" s="24">
        <v>0</v>
      </c>
      <c r="M299" s="24">
        <v>0</v>
      </c>
      <c r="N299" s="24">
        <v>0</v>
      </c>
      <c r="O299" s="25">
        <v>0</v>
      </c>
      <c r="P299" s="25">
        <v>0</v>
      </c>
      <c r="Q299" s="25">
        <v>0</v>
      </c>
      <c r="R299" s="25">
        <v>0</v>
      </c>
      <c r="S299" s="25">
        <v>0</v>
      </c>
      <c r="T299" s="25">
        <v>567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54">
        <f>SUM(E299:Z300)</f>
        <v>4482</v>
      </c>
      <c r="AB299" s="56">
        <v>3298.1</v>
      </c>
      <c r="AC299" s="58">
        <f t="shared" ref="AC299" si="132">AA299-AB299</f>
        <v>1183.9000000000001</v>
      </c>
    </row>
    <row r="300" spans="2:29" ht="75">
      <c r="B300" s="51"/>
      <c r="C300" s="70"/>
      <c r="D300" s="23" t="s">
        <v>172</v>
      </c>
      <c r="E300" s="24">
        <v>0</v>
      </c>
      <c r="F300" s="24">
        <v>0</v>
      </c>
      <c r="G300" s="24">
        <v>0</v>
      </c>
      <c r="H300" s="24">
        <v>0</v>
      </c>
      <c r="I300" s="24">
        <v>0</v>
      </c>
      <c r="J300" s="24">
        <v>0</v>
      </c>
      <c r="K300" s="24">
        <v>0</v>
      </c>
      <c r="L300" s="24">
        <v>0</v>
      </c>
      <c r="M300" s="24">
        <v>0</v>
      </c>
      <c r="N300" s="24">
        <v>0</v>
      </c>
      <c r="O300" s="25">
        <v>0</v>
      </c>
      <c r="P300" s="25">
        <v>0</v>
      </c>
      <c r="Q300" s="25">
        <v>0</v>
      </c>
      <c r="R300" s="25">
        <v>0</v>
      </c>
      <c r="S300" s="25">
        <v>0</v>
      </c>
      <c r="T300" s="25">
        <v>3915</v>
      </c>
      <c r="U300" s="25">
        <v>0</v>
      </c>
      <c r="V300" s="25">
        <v>0</v>
      </c>
      <c r="W300" s="25">
        <v>0</v>
      </c>
      <c r="X300" s="25">
        <v>0</v>
      </c>
      <c r="Y300" s="25">
        <v>0</v>
      </c>
      <c r="Z300" s="25">
        <v>0</v>
      </c>
      <c r="AA300" s="55"/>
      <c r="AB300" s="57"/>
      <c r="AC300" s="59"/>
    </row>
    <row r="301" spans="2:29" ht="93.75">
      <c r="B301" s="50">
        <v>154</v>
      </c>
      <c r="C301" s="69" t="s">
        <v>50</v>
      </c>
      <c r="D301" s="23" t="s">
        <v>182</v>
      </c>
      <c r="E301" s="24">
        <v>0</v>
      </c>
      <c r="F301" s="24">
        <v>0</v>
      </c>
      <c r="G301" s="24">
        <v>0</v>
      </c>
      <c r="H301" s="24">
        <v>0</v>
      </c>
      <c r="I301" s="24">
        <v>0</v>
      </c>
      <c r="J301" s="24">
        <v>0</v>
      </c>
      <c r="K301" s="24">
        <v>0</v>
      </c>
      <c r="L301" s="24">
        <v>0</v>
      </c>
      <c r="M301" s="24">
        <v>0</v>
      </c>
      <c r="N301" s="24">
        <v>0</v>
      </c>
      <c r="O301" s="25">
        <v>0</v>
      </c>
      <c r="P301" s="25">
        <v>0</v>
      </c>
      <c r="Q301" s="25">
        <v>0</v>
      </c>
      <c r="R301" s="25">
        <v>0</v>
      </c>
      <c r="S301" s="25">
        <v>0</v>
      </c>
      <c r="T301" s="25">
        <v>122.5</v>
      </c>
      <c r="U301" s="25">
        <v>0</v>
      </c>
      <c r="V301" s="25">
        <v>0</v>
      </c>
      <c r="W301" s="25">
        <v>0</v>
      </c>
      <c r="X301" s="25">
        <v>0</v>
      </c>
      <c r="Y301" s="25">
        <v>0</v>
      </c>
      <c r="Z301" s="25">
        <v>0</v>
      </c>
      <c r="AA301" s="54">
        <f>SUM(E301:Z302)</f>
        <v>1743.7</v>
      </c>
      <c r="AB301" s="56">
        <v>1510.1</v>
      </c>
      <c r="AC301" s="58">
        <f t="shared" ref="AC301" si="133">AA301-AB301</f>
        <v>233.60000000000014</v>
      </c>
    </row>
    <row r="302" spans="2:29" ht="75">
      <c r="B302" s="51"/>
      <c r="C302" s="70"/>
      <c r="D302" s="23" t="s">
        <v>172</v>
      </c>
      <c r="E302" s="24">
        <v>0</v>
      </c>
      <c r="F302" s="24">
        <v>0</v>
      </c>
      <c r="G302" s="24">
        <v>0</v>
      </c>
      <c r="H302" s="24">
        <v>0</v>
      </c>
      <c r="I302" s="24">
        <v>0</v>
      </c>
      <c r="J302" s="24">
        <v>0</v>
      </c>
      <c r="K302" s="24">
        <v>0</v>
      </c>
      <c r="L302" s="24">
        <v>0</v>
      </c>
      <c r="M302" s="24">
        <v>0</v>
      </c>
      <c r="N302" s="24">
        <v>0</v>
      </c>
      <c r="O302" s="25">
        <v>0</v>
      </c>
      <c r="P302" s="25">
        <v>0</v>
      </c>
      <c r="Q302" s="25">
        <v>0</v>
      </c>
      <c r="R302" s="25">
        <v>0</v>
      </c>
      <c r="S302" s="25">
        <v>0</v>
      </c>
      <c r="T302" s="25">
        <v>1621.2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55"/>
      <c r="AB302" s="57"/>
      <c r="AC302" s="59"/>
    </row>
    <row r="303" spans="2:29" ht="93.75">
      <c r="B303" s="50">
        <v>155</v>
      </c>
      <c r="C303" s="69" t="s">
        <v>142</v>
      </c>
      <c r="D303" s="23" t="s">
        <v>182</v>
      </c>
      <c r="E303" s="24">
        <v>0</v>
      </c>
      <c r="F303" s="24">
        <v>0</v>
      </c>
      <c r="G303" s="24">
        <v>0</v>
      </c>
      <c r="H303" s="24">
        <v>0</v>
      </c>
      <c r="I303" s="24">
        <v>0</v>
      </c>
      <c r="J303" s="24">
        <v>0</v>
      </c>
      <c r="K303" s="24">
        <v>0</v>
      </c>
      <c r="L303" s="24">
        <v>0</v>
      </c>
      <c r="M303" s="24">
        <v>0</v>
      </c>
      <c r="N303" s="24">
        <v>0</v>
      </c>
      <c r="O303" s="25">
        <v>0</v>
      </c>
      <c r="P303" s="25">
        <v>0</v>
      </c>
      <c r="Q303" s="25">
        <v>0</v>
      </c>
      <c r="R303" s="25">
        <v>0</v>
      </c>
      <c r="S303" s="25">
        <v>0</v>
      </c>
      <c r="T303" s="25">
        <v>966.6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54">
        <f>SUM(E303:Z304)</f>
        <v>7639.9000000000005</v>
      </c>
      <c r="AB303" s="56">
        <v>4126.3</v>
      </c>
      <c r="AC303" s="58">
        <f t="shared" ref="AC303" si="134">AA303-AB303</f>
        <v>3513.6000000000004</v>
      </c>
    </row>
    <row r="304" spans="2:29" ht="75">
      <c r="B304" s="51"/>
      <c r="C304" s="70"/>
      <c r="D304" s="23" t="s">
        <v>172</v>
      </c>
      <c r="E304" s="24">
        <v>0</v>
      </c>
      <c r="F304" s="24">
        <v>0</v>
      </c>
      <c r="G304" s="24">
        <v>0</v>
      </c>
      <c r="H304" s="24">
        <v>0</v>
      </c>
      <c r="I304" s="24">
        <v>0</v>
      </c>
      <c r="J304" s="24">
        <v>0</v>
      </c>
      <c r="K304" s="24">
        <v>0</v>
      </c>
      <c r="L304" s="24">
        <v>0</v>
      </c>
      <c r="M304" s="24">
        <v>0</v>
      </c>
      <c r="N304" s="24">
        <v>0</v>
      </c>
      <c r="O304" s="25">
        <v>0</v>
      </c>
      <c r="P304" s="25">
        <v>0</v>
      </c>
      <c r="Q304" s="25">
        <v>0</v>
      </c>
      <c r="R304" s="25">
        <v>0</v>
      </c>
      <c r="S304" s="25">
        <v>0</v>
      </c>
      <c r="T304" s="25">
        <v>6673.3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55"/>
      <c r="AB304" s="57"/>
      <c r="AC304" s="59"/>
    </row>
    <row r="305" spans="2:29" ht="99" customHeight="1">
      <c r="B305" s="50">
        <v>156</v>
      </c>
      <c r="C305" s="52" t="s">
        <v>181</v>
      </c>
      <c r="D305" s="23" t="s">
        <v>182</v>
      </c>
      <c r="E305" s="24">
        <v>0</v>
      </c>
      <c r="F305" s="24">
        <v>0</v>
      </c>
      <c r="G305" s="24">
        <v>0</v>
      </c>
      <c r="H305" s="24">
        <v>0</v>
      </c>
      <c r="I305" s="24">
        <v>0</v>
      </c>
      <c r="J305" s="24">
        <v>0</v>
      </c>
      <c r="K305" s="24">
        <v>0</v>
      </c>
      <c r="L305" s="24">
        <v>0</v>
      </c>
      <c r="M305" s="24">
        <v>0</v>
      </c>
      <c r="N305" s="24">
        <v>0</v>
      </c>
      <c r="O305" s="25">
        <v>0</v>
      </c>
      <c r="P305" s="25">
        <v>0</v>
      </c>
      <c r="Q305" s="25">
        <v>0</v>
      </c>
      <c r="R305" s="25">
        <v>0</v>
      </c>
      <c r="S305" s="25">
        <v>0</v>
      </c>
      <c r="T305" s="25">
        <v>1301.7</v>
      </c>
      <c r="U305" s="25">
        <v>0</v>
      </c>
      <c r="V305" s="25">
        <v>0</v>
      </c>
      <c r="W305" s="25">
        <v>0</v>
      </c>
      <c r="X305" s="25">
        <v>0</v>
      </c>
      <c r="Y305" s="25">
        <v>0</v>
      </c>
      <c r="Z305" s="25">
        <v>0</v>
      </c>
      <c r="AA305" s="54">
        <f>SUM(E305:Z306)</f>
        <v>10288.300000000001</v>
      </c>
      <c r="AB305" s="56">
        <v>4274</v>
      </c>
      <c r="AC305" s="58">
        <f t="shared" ref="AC305" si="135">AA305-AB305</f>
        <v>6014.3000000000011</v>
      </c>
    </row>
    <row r="306" spans="2:29" ht="132.75" customHeight="1">
      <c r="B306" s="51"/>
      <c r="C306" s="53"/>
      <c r="D306" s="23" t="s">
        <v>172</v>
      </c>
      <c r="E306" s="24">
        <v>0</v>
      </c>
      <c r="F306" s="24">
        <v>0</v>
      </c>
      <c r="G306" s="24">
        <v>0</v>
      </c>
      <c r="H306" s="24">
        <v>0</v>
      </c>
      <c r="I306" s="24">
        <v>0</v>
      </c>
      <c r="J306" s="24">
        <v>0</v>
      </c>
      <c r="K306" s="24">
        <v>0</v>
      </c>
      <c r="L306" s="24">
        <v>0</v>
      </c>
      <c r="M306" s="24">
        <v>0</v>
      </c>
      <c r="N306" s="24">
        <v>0</v>
      </c>
      <c r="O306" s="25">
        <v>0</v>
      </c>
      <c r="P306" s="25">
        <v>0</v>
      </c>
      <c r="Q306" s="25">
        <v>0</v>
      </c>
      <c r="R306" s="25">
        <v>0</v>
      </c>
      <c r="S306" s="25">
        <v>0</v>
      </c>
      <c r="T306" s="25">
        <v>8986.6</v>
      </c>
      <c r="U306" s="25">
        <v>0</v>
      </c>
      <c r="V306" s="25">
        <v>0</v>
      </c>
      <c r="W306" s="25">
        <v>0</v>
      </c>
      <c r="X306" s="25">
        <v>0</v>
      </c>
      <c r="Y306" s="25">
        <v>0</v>
      </c>
      <c r="Z306" s="25">
        <v>0</v>
      </c>
      <c r="AA306" s="55"/>
      <c r="AB306" s="57"/>
      <c r="AC306" s="59"/>
    </row>
    <row r="307" spans="2:29" ht="93.75">
      <c r="B307" s="50">
        <v>157</v>
      </c>
      <c r="C307" s="69" t="s">
        <v>115</v>
      </c>
      <c r="D307" s="23" t="s">
        <v>182</v>
      </c>
      <c r="E307" s="24">
        <v>0</v>
      </c>
      <c r="F307" s="24">
        <v>0</v>
      </c>
      <c r="G307" s="24">
        <v>0</v>
      </c>
      <c r="H307" s="24">
        <v>0</v>
      </c>
      <c r="I307" s="24">
        <v>0</v>
      </c>
      <c r="J307" s="24">
        <v>0</v>
      </c>
      <c r="K307" s="24">
        <v>0</v>
      </c>
      <c r="L307" s="24">
        <v>0</v>
      </c>
      <c r="M307" s="24">
        <v>0</v>
      </c>
      <c r="N307" s="24">
        <v>0</v>
      </c>
      <c r="O307" s="25">
        <v>0</v>
      </c>
      <c r="P307" s="25">
        <v>0</v>
      </c>
      <c r="Q307" s="25">
        <v>0</v>
      </c>
      <c r="R307" s="25">
        <v>0</v>
      </c>
      <c r="S307" s="25">
        <v>0</v>
      </c>
      <c r="T307" s="25">
        <v>496.2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54">
        <f>SUM(E307:Z308)</f>
        <v>3921.8999999999996</v>
      </c>
      <c r="AB307" s="56">
        <v>2689.1</v>
      </c>
      <c r="AC307" s="58">
        <f t="shared" ref="AC307" si="136">AA307-AB307</f>
        <v>1232.7999999999997</v>
      </c>
    </row>
    <row r="308" spans="2:29" ht="75">
      <c r="B308" s="51"/>
      <c r="C308" s="70"/>
      <c r="D308" s="23" t="s">
        <v>172</v>
      </c>
      <c r="E308" s="24">
        <v>0</v>
      </c>
      <c r="F308" s="24">
        <v>0</v>
      </c>
      <c r="G308" s="24">
        <v>0</v>
      </c>
      <c r="H308" s="24">
        <v>0</v>
      </c>
      <c r="I308" s="24">
        <v>0</v>
      </c>
      <c r="J308" s="24">
        <v>0</v>
      </c>
      <c r="K308" s="24">
        <v>0</v>
      </c>
      <c r="L308" s="24">
        <v>0</v>
      </c>
      <c r="M308" s="24">
        <v>0</v>
      </c>
      <c r="N308" s="24">
        <v>0</v>
      </c>
      <c r="O308" s="25">
        <v>0</v>
      </c>
      <c r="P308" s="25">
        <v>0</v>
      </c>
      <c r="Q308" s="25">
        <v>0</v>
      </c>
      <c r="R308" s="25">
        <v>0</v>
      </c>
      <c r="S308" s="25">
        <v>0</v>
      </c>
      <c r="T308" s="25">
        <v>3425.7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55"/>
      <c r="AB308" s="57"/>
      <c r="AC308" s="59"/>
    </row>
    <row r="309" spans="2:29" ht="93.75">
      <c r="B309" s="50">
        <v>158</v>
      </c>
      <c r="C309" s="69" t="s">
        <v>116</v>
      </c>
      <c r="D309" s="23" t="s">
        <v>182</v>
      </c>
      <c r="E309" s="24">
        <v>0</v>
      </c>
      <c r="F309" s="24">
        <v>0</v>
      </c>
      <c r="G309" s="24">
        <v>0</v>
      </c>
      <c r="H309" s="24">
        <v>0</v>
      </c>
      <c r="I309" s="24">
        <v>0</v>
      </c>
      <c r="J309" s="24">
        <v>0</v>
      </c>
      <c r="K309" s="24">
        <v>0</v>
      </c>
      <c r="L309" s="24">
        <v>0</v>
      </c>
      <c r="M309" s="24">
        <v>0</v>
      </c>
      <c r="N309" s="24">
        <v>0</v>
      </c>
      <c r="O309" s="25">
        <v>0</v>
      </c>
      <c r="P309" s="25">
        <v>0</v>
      </c>
      <c r="Q309" s="25">
        <v>0</v>
      </c>
      <c r="R309" s="25">
        <v>0</v>
      </c>
      <c r="S309" s="25">
        <v>0</v>
      </c>
      <c r="T309" s="25">
        <v>612.1</v>
      </c>
      <c r="U309" s="25">
        <v>0</v>
      </c>
      <c r="V309" s="25">
        <v>0</v>
      </c>
      <c r="W309" s="25">
        <v>0</v>
      </c>
      <c r="X309" s="25">
        <v>0</v>
      </c>
      <c r="Y309" s="25">
        <v>0</v>
      </c>
      <c r="Z309" s="25">
        <v>0</v>
      </c>
      <c r="AA309" s="54">
        <f>SUM(E309:Z310)</f>
        <v>4838.6000000000004</v>
      </c>
      <c r="AB309" s="56">
        <v>3398.3</v>
      </c>
      <c r="AC309" s="58">
        <f t="shared" ref="AC309" si="137">AA309-AB309</f>
        <v>1440.3000000000002</v>
      </c>
    </row>
    <row r="310" spans="2:29" ht="75">
      <c r="B310" s="51"/>
      <c r="C310" s="70"/>
      <c r="D310" s="23" t="s">
        <v>172</v>
      </c>
      <c r="E310" s="24">
        <v>0</v>
      </c>
      <c r="F310" s="24">
        <v>0</v>
      </c>
      <c r="G310" s="24">
        <v>0</v>
      </c>
      <c r="H310" s="24">
        <v>0</v>
      </c>
      <c r="I310" s="24">
        <v>0</v>
      </c>
      <c r="J310" s="24">
        <v>0</v>
      </c>
      <c r="K310" s="24">
        <v>0</v>
      </c>
      <c r="L310" s="24">
        <v>0</v>
      </c>
      <c r="M310" s="24">
        <v>0</v>
      </c>
      <c r="N310" s="24">
        <v>0</v>
      </c>
      <c r="O310" s="25">
        <v>0</v>
      </c>
      <c r="P310" s="25">
        <v>0</v>
      </c>
      <c r="Q310" s="25">
        <v>0</v>
      </c>
      <c r="R310" s="25">
        <v>0</v>
      </c>
      <c r="S310" s="25">
        <v>0</v>
      </c>
      <c r="T310" s="25">
        <v>4226.5</v>
      </c>
      <c r="U310" s="25">
        <v>0</v>
      </c>
      <c r="V310" s="25">
        <v>0</v>
      </c>
      <c r="W310" s="25">
        <v>0</v>
      </c>
      <c r="X310" s="25">
        <v>0</v>
      </c>
      <c r="Y310" s="25">
        <v>0</v>
      </c>
      <c r="Z310" s="25">
        <v>0</v>
      </c>
      <c r="AA310" s="55"/>
      <c r="AB310" s="57"/>
      <c r="AC310" s="59"/>
    </row>
    <row r="311" spans="2:29" ht="93.75">
      <c r="B311" s="50">
        <v>159</v>
      </c>
      <c r="C311" s="69" t="s">
        <v>117</v>
      </c>
      <c r="D311" s="23" t="s">
        <v>182</v>
      </c>
      <c r="E311" s="24">
        <v>0</v>
      </c>
      <c r="F311" s="24">
        <v>0</v>
      </c>
      <c r="G311" s="24">
        <v>0</v>
      </c>
      <c r="H311" s="24">
        <v>0</v>
      </c>
      <c r="I311" s="24">
        <v>0</v>
      </c>
      <c r="J311" s="24">
        <v>0</v>
      </c>
      <c r="K311" s="24">
        <v>0</v>
      </c>
      <c r="L311" s="24">
        <v>0</v>
      </c>
      <c r="M311" s="24">
        <v>0</v>
      </c>
      <c r="N311" s="24">
        <v>0</v>
      </c>
      <c r="O311" s="25">
        <v>0</v>
      </c>
      <c r="P311" s="25">
        <v>0</v>
      </c>
      <c r="Q311" s="25">
        <v>0</v>
      </c>
      <c r="R311" s="25">
        <v>0</v>
      </c>
      <c r="S311" s="25">
        <v>0</v>
      </c>
      <c r="T311" s="25">
        <v>1211.5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54">
        <f>SUM(E311:Z312)</f>
        <v>9352.9</v>
      </c>
      <c r="AB311" s="56">
        <v>6863.1</v>
      </c>
      <c r="AC311" s="58">
        <f t="shared" ref="AC311" si="138">AA311-AB311</f>
        <v>2489.7999999999993</v>
      </c>
    </row>
    <row r="312" spans="2:29" ht="75">
      <c r="B312" s="51"/>
      <c r="C312" s="70"/>
      <c r="D312" s="23" t="s">
        <v>172</v>
      </c>
      <c r="E312" s="24">
        <v>0</v>
      </c>
      <c r="F312" s="24">
        <v>0</v>
      </c>
      <c r="G312" s="24">
        <v>0</v>
      </c>
      <c r="H312" s="24">
        <v>0</v>
      </c>
      <c r="I312" s="24">
        <v>0</v>
      </c>
      <c r="J312" s="24">
        <v>0</v>
      </c>
      <c r="K312" s="24">
        <v>0</v>
      </c>
      <c r="L312" s="24">
        <v>0</v>
      </c>
      <c r="M312" s="24">
        <v>0</v>
      </c>
      <c r="N312" s="24">
        <v>0</v>
      </c>
      <c r="O312" s="25">
        <v>0</v>
      </c>
      <c r="P312" s="25">
        <v>0</v>
      </c>
      <c r="Q312" s="25">
        <v>0</v>
      </c>
      <c r="R312" s="25">
        <v>0</v>
      </c>
      <c r="S312" s="25">
        <v>0</v>
      </c>
      <c r="T312" s="25">
        <v>8141.4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55"/>
      <c r="AB312" s="57"/>
      <c r="AC312" s="59"/>
    </row>
    <row r="313" spans="2:29" ht="93.75">
      <c r="B313" s="50">
        <v>160</v>
      </c>
      <c r="C313" s="52" t="s">
        <v>51</v>
      </c>
      <c r="D313" s="23" t="s">
        <v>182</v>
      </c>
      <c r="E313" s="24">
        <v>0</v>
      </c>
      <c r="F313" s="24">
        <v>0</v>
      </c>
      <c r="G313" s="24">
        <v>0</v>
      </c>
      <c r="H313" s="24">
        <v>0</v>
      </c>
      <c r="I313" s="24">
        <v>0</v>
      </c>
      <c r="J313" s="24">
        <v>0</v>
      </c>
      <c r="K313" s="24">
        <v>0</v>
      </c>
      <c r="L313" s="24">
        <v>0</v>
      </c>
      <c r="M313" s="24">
        <v>0</v>
      </c>
      <c r="N313" s="24">
        <v>0</v>
      </c>
      <c r="O313" s="25">
        <v>0</v>
      </c>
      <c r="P313" s="25">
        <v>0</v>
      </c>
      <c r="Q313" s="25">
        <v>0</v>
      </c>
      <c r="R313" s="25">
        <v>0</v>
      </c>
      <c r="S313" s="25">
        <v>0</v>
      </c>
      <c r="T313" s="25">
        <v>0</v>
      </c>
      <c r="U313" s="25">
        <v>1114.8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54">
        <f>SUM(E313:Z314)</f>
        <v>8811.6999999999989</v>
      </c>
      <c r="AB313" s="56">
        <v>6000</v>
      </c>
      <c r="AC313" s="58">
        <f t="shared" ref="AC313" si="139">AA313-AB313</f>
        <v>2811.6999999999989</v>
      </c>
    </row>
    <row r="314" spans="2:29" ht="75">
      <c r="B314" s="51"/>
      <c r="C314" s="53"/>
      <c r="D314" s="23" t="s">
        <v>172</v>
      </c>
      <c r="E314" s="24">
        <v>0</v>
      </c>
      <c r="F314" s="24">
        <v>0</v>
      </c>
      <c r="G314" s="24">
        <v>0</v>
      </c>
      <c r="H314" s="24">
        <v>0</v>
      </c>
      <c r="I314" s="24">
        <v>0</v>
      </c>
      <c r="J314" s="24">
        <v>0</v>
      </c>
      <c r="K314" s="24">
        <v>0</v>
      </c>
      <c r="L314" s="24">
        <v>0</v>
      </c>
      <c r="M314" s="24">
        <v>0</v>
      </c>
      <c r="N314" s="24">
        <v>0</v>
      </c>
      <c r="O314" s="25">
        <v>0</v>
      </c>
      <c r="P314" s="25">
        <v>0</v>
      </c>
      <c r="Q314" s="25">
        <v>0</v>
      </c>
      <c r="R314" s="25">
        <v>0</v>
      </c>
      <c r="S314" s="25">
        <v>0</v>
      </c>
      <c r="T314" s="25">
        <v>0</v>
      </c>
      <c r="U314" s="25">
        <v>7696.9</v>
      </c>
      <c r="V314" s="25">
        <v>0</v>
      </c>
      <c r="W314" s="25">
        <v>0</v>
      </c>
      <c r="X314" s="25">
        <v>0</v>
      </c>
      <c r="Y314" s="25">
        <v>0</v>
      </c>
      <c r="Z314" s="25">
        <v>0</v>
      </c>
      <c r="AA314" s="55"/>
      <c r="AB314" s="57"/>
      <c r="AC314" s="59"/>
    </row>
    <row r="315" spans="2:29" ht="93.75">
      <c r="B315" s="50">
        <v>161</v>
      </c>
      <c r="C315" s="52" t="s">
        <v>52</v>
      </c>
      <c r="D315" s="23" t="s">
        <v>182</v>
      </c>
      <c r="E315" s="24">
        <v>0</v>
      </c>
      <c r="F315" s="24">
        <v>0</v>
      </c>
      <c r="G315" s="24">
        <v>0</v>
      </c>
      <c r="H315" s="24">
        <v>0</v>
      </c>
      <c r="I315" s="24">
        <v>0</v>
      </c>
      <c r="J315" s="24">
        <v>0</v>
      </c>
      <c r="K315" s="24">
        <v>0</v>
      </c>
      <c r="L315" s="24">
        <v>0</v>
      </c>
      <c r="M315" s="24">
        <v>0</v>
      </c>
      <c r="N315" s="24">
        <v>0</v>
      </c>
      <c r="O315" s="25">
        <v>0</v>
      </c>
      <c r="P315" s="25">
        <v>0</v>
      </c>
      <c r="Q315" s="25">
        <v>0</v>
      </c>
      <c r="R315" s="25">
        <v>0</v>
      </c>
      <c r="S315" s="25">
        <v>0</v>
      </c>
      <c r="T315" s="25">
        <v>0</v>
      </c>
      <c r="U315" s="25">
        <v>1211.5</v>
      </c>
      <c r="V315" s="25">
        <v>0</v>
      </c>
      <c r="W315" s="25">
        <v>0</v>
      </c>
      <c r="X315" s="25">
        <v>0</v>
      </c>
      <c r="Y315" s="25">
        <v>0</v>
      </c>
      <c r="Z315" s="25">
        <v>0</v>
      </c>
      <c r="AA315" s="54">
        <f>SUM(E315:Z316)</f>
        <v>9575.2999999999993</v>
      </c>
      <c r="AB315" s="56">
        <v>8852.9</v>
      </c>
      <c r="AC315" s="58">
        <f t="shared" ref="AC315" si="140">AA315-AB315</f>
        <v>722.39999999999964</v>
      </c>
    </row>
    <row r="316" spans="2:29" ht="75">
      <c r="B316" s="51"/>
      <c r="C316" s="53"/>
      <c r="D316" s="23" t="s">
        <v>172</v>
      </c>
      <c r="E316" s="24">
        <v>0</v>
      </c>
      <c r="F316" s="24">
        <v>0</v>
      </c>
      <c r="G316" s="24">
        <v>0</v>
      </c>
      <c r="H316" s="24">
        <v>0</v>
      </c>
      <c r="I316" s="24">
        <v>0</v>
      </c>
      <c r="J316" s="24">
        <v>0</v>
      </c>
      <c r="K316" s="24">
        <v>0</v>
      </c>
      <c r="L316" s="24">
        <v>0</v>
      </c>
      <c r="M316" s="24">
        <v>0</v>
      </c>
      <c r="N316" s="24">
        <v>0</v>
      </c>
      <c r="O316" s="25">
        <v>0</v>
      </c>
      <c r="P316" s="25">
        <v>0</v>
      </c>
      <c r="Q316" s="25">
        <v>0</v>
      </c>
      <c r="R316" s="25">
        <v>0</v>
      </c>
      <c r="S316" s="25">
        <v>0</v>
      </c>
      <c r="T316" s="25">
        <v>0</v>
      </c>
      <c r="U316" s="25">
        <v>8363.7999999999993</v>
      </c>
      <c r="V316" s="25">
        <v>0</v>
      </c>
      <c r="W316" s="25">
        <v>0</v>
      </c>
      <c r="X316" s="25">
        <v>0</v>
      </c>
      <c r="Y316" s="25">
        <v>0</v>
      </c>
      <c r="Z316" s="25">
        <v>0</v>
      </c>
      <c r="AA316" s="55"/>
      <c r="AB316" s="57"/>
      <c r="AC316" s="59"/>
    </row>
    <row r="317" spans="2:29" ht="93.75">
      <c r="B317" s="50">
        <v>162</v>
      </c>
      <c r="C317" s="52" t="s">
        <v>53</v>
      </c>
      <c r="D317" s="23" t="s">
        <v>182</v>
      </c>
      <c r="E317" s="24">
        <v>0</v>
      </c>
      <c r="F317" s="24">
        <v>0</v>
      </c>
      <c r="G317" s="24">
        <v>0</v>
      </c>
      <c r="H317" s="24">
        <v>0</v>
      </c>
      <c r="I317" s="24">
        <v>0</v>
      </c>
      <c r="J317" s="24">
        <v>0</v>
      </c>
      <c r="K317" s="24">
        <v>0</v>
      </c>
      <c r="L317" s="24">
        <v>0</v>
      </c>
      <c r="M317" s="24">
        <v>0</v>
      </c>
      <c r="N317" s="24">
        <v>0</v>
      </c>
      <c r="O317" s="25">
        <v>0</v>
      </c>
      <c r="P317" s="25">
        <v>0</v>
      </c>
      <c r="Q317" s="25">
        <v>0</v>
      </c>
      <c r="R317" s="25">
        <v>0</v>
      </c>
      <c r="S317" s="25">
        <v>0</v>
      </c>
      <c r="T317" s="25">
        <v>0</v>
      </c>
      <c r="U317" s="25">
        <v>805.5</v>
      </c>
      <c r="V317" s="25">
        <v>0</v>
      </c>
      <c r="W317" s="25">
        <v>0</v>
      </c>
      <c r="X317" s="25">
        <v>0</v>
      </c>
      <c r="Y317" s="25">
        <v>0</v>
      </c>
      <c r="Z317" s="25">
        <v>0</v>
      </c>
      <c r="AA317" s="54">
        <f>SUM(E317:Z318)</f>
        <v>6366.7</v>
      </c>
      <c r="AB317" s="56">
        <v>5886.3</v>
      </c>
      <c r="AC317" s="58">
        <f t="shared" ref="AC317" si="141">AA317-AB317</f>
        <v>480.39999999999964</v>
      </c>
    </row>
    <row r="318" spans="2:29" ht="75">
      <c r="B318" s="51"/>
      <c r="C318" s="53"/>
      <c r="D318" s="23" t="s">
        <v>172</v>
      </c>
      <c r="E318" s="24">
        <v>0</v>
      </c>
      <c r="F318" s="24">
        <v>0</v>
      </c>
      <c r="G318" s="24">
        <v>0</v>
      </c>
      <c r="H318" s="24">
        <v>0</v>
      </c>
      <c r="I318" s="24">
        <v>0</v>
      </c>
      <c r="J318" s="24">
        <v>0</v>
      </c>
      <c r="K318" s="24">
        <v>0</v>
      </c>
      <c r="L318" s="24">
        <v>0</v>
      </c>
      <c r="M318" s="24">
        <v>0</v>
      </c>
      <c r="N318" s="24">
        <v>0</v>
      </c>
      <c r="O318" s="25">
        <v>0</v>
      </c>
      <c r="P318" s="25">
        <v>0</v>
      </c>
      <c r="Q318" s="25">
        <v>0</v>
      </c>
      <c r="R318" s="25">
        <v>0</v>
      </c>
      <c r="S318" s="25">
        <v>0</v>
      </c>
      <c r="T318" s="25">
        <v>0</v>
      </c>
      <c r="U318" s="25">
        <v>5561.2</v>
      </c>
      <c r="V318" s="25">
        <v>0</v>
      </c>
      <c r="W318" s="25">
        <v>0</v>
      </c>
      <c r="X318" s="25">
        <v>0</v>
      </c>
      <c r="Y318" s="25">
        <v>0</v>
      </c>
      <c r="Z318" s="25">
        <v>0</v>
      </c>
      <c r="AA318" s="55"/>
      <c r="AB318" s="57"/>
      <c r="AC318" s="59"/>
    </row>
    <row r="319" spans="2:29" ht="93.75">
      <c r="B319" s="50">
        <v>163</v>
      </c>
      <c r="C319" s="69" t="s">
        <v>54</v>
      </c>
      <c r="D319" s="23" t="s">
        <v>182</v>
      </c>
      <c r="E319" s="24">
        <v>0</v>
      </c>
      <c r="F319" s="24">
        <v>0</v>
      </c>
      <c r="G319" s="24">
        <v>0</v>
      </c>
      <c r="H319" s="24">
        <v>0</v>
      </c>
      <c r="I319" s="24">
        <v>0</v>
      </c>
      <c r="J319" s="24">
        <v>0</v>
      </c>
      <c r="K319" s="24">
        <v>0</v>
      </c>
      <c r="L319" s="24">
        <v>0</v>
      </c>
      <c r="M319" s="24">
        <v>0</v>
      </c>
      <c r="N319" s="24">
        <v>0</v>
      </c>
      <c r="O319" s="25">
        <v>0</v>
      </c>
      <c r="P319" s="25">
        <v>0</v>
      </c>
      <c r="Q319" s="25">
        <v>0</v>
      </c>
      <c r="R319" s="25">
        <v>0</v>
      </c>
      <c r="S319" s="25">
        <v>0</v>
      </c>
      <c r="T319" s="25">
        <v>0</v>
      </c>
      <c r="U319" s="25">
        <v>116</v>
      </c>
      <c r="V319" s="25">
        <v>0</v>
      </c>
      <c r="W319" s="25">
        <v>0</v>
      </c>
      <c r="X319" s="25">
        <v>0</v>
      </c>
      <c r="Y319" s="25">
        <v>0</v>
      </c>
      <c r="Z319" s="25">
        <v>0</v>
      </c>
      <c r="AA319" s="54">
        <f>SUM(E319:Z320)</f>
        <v>916.8</v>
      </c>
      <c r="AB319" s="56">
        <v>847.6</v>
      </c>
      <c r="AC319" s="58">
        <f t="shared" ref="AC319" si="142">AA319-AB319</f>
        <v>69.199999999999932</v>
      </c>
    </row>
    <row r="320" spans="2:29" ht="75">
      <c r="B320" s="51"/>
      <c r="C320" s="70"/>
      <c r="D320" s="23" t="s">
        <v>172</v>
      </c>
      <c r="E320" s="24">
        <v>0</v>
      </c>
      <c r="F320" s="24">
        <v>0</v>
      </c>
      <c r="G320" s="24">
        <v>0</v>
      </c>
      <c r="H320" s="24">
        <v>0</v>
      </c>
      <c r="I320" s="24">
        <v>0</v>
      </c>
      <c r="J320" s="24">
        <v>0</v>
      </c>
      <c r="K320" s="24">
        <v>0</v>
      </c>
      <c r="L320" s="24">
        <v>0</v>
      </c>
      <c r="M320" s="24">
        <v>0</v>
      </c>
      <c r="N320" s="24">
        <v>0</v>
      </c>
      <c r="O320" s="25">
        <v>0</v>
      </c>
      <c r="P320" s="25">
        <v>0</v>
      </c>
      <c r="Q320" s="25">
        <v>0</v>
      </c>
      <c r="R320" s="25">
        <v>0</v>
      </c>
      <c r="S320" s="25">
        <v>0</v>
      </c>
      <c r="T320" s="25">
        <v>0</v>
      </c>
      <c r="U320" s="25">
        <v>800.8</v>
      </c>
      <c r="V320" s="25">
        <v>0</v>
      </c>
      <c r="W320" s="25">
        <v>0</v>
      </c>
      <c r="X320" s="25">
        <v>0</v>
      </c>
      <c r="Y320" s="25">
        <v>0</v>
      </c>
      <c r="Z320" s="25">
        <v>0</v>
      </c>
      <c r="AA320" s="55"/>
      <c r="AB320" s="57"/>
      <c r="AC320" s="59"/>
    </row>
    <row r="321" spans="2:29" ht="93.75">
      <c r="B321" s="50">
        <v>164</v>
      </c>
      <c r="C321" s="52" t="s">
        <v>55</v>
      </c>
      <c r="D321" s="23" t="s">
        <v>182</v>
      </c>
      <c r="E321" s="24">
        <v>0</v>
      </c>
      <c r="F321" s="24">
        <v>0</v>
      </c>
      <c r="G321" s="24">
        <v>0</v>
      </c>
      <c r="H321" s="24">
        <v>0</v>
      </c>
      <c r="I321" s="24">
        <v>0</v>
      </c>
      <c r="J321" s="24">
        <v>0</v>
      </c>
      <c r="K321" s="24">
        <v>0</v>
      </c>
      <c r="L321" s="24">
        <v>0</v>
      </c>
      <c r="M321" s="24">
        <v>0</v>
      </c>
      <c r="N321" s="24">
        <v>0</v>
      </c>
      <c r="O321" s="25">
        <v>0</v>
      </c>
      <c r="P321" s="25">
        <v>0</v>
      </c>
      <c r="Q321" s="25">
        <v>0</v>
      </c>
      <c r="R321" s="25">
        <v>0</v>
      </c>
      <c r="S321" s="25">
        <v>0</v>
      </c>
      <c r="T321" s="25">
        <v>0</v>
      </c>
      <c r="U321" s="25">
        <v>141.69999999999999</v>
      </c>
      <c r="V321" s="25">
        <v>0</v>
      </c>
      <c r="W321" s="25">
        <v>0</v>
      </c>
      <c r="X321" s="25">
        <v>0</v>
      </c>
      <c r="Y321" s="25">
        <v>0</v>
      </c>
      <c r="Z321" s="25">
        <v>0</v>
      </c>
      <c r="AA321" s="54">
        <f>SUM(E321:Z322)</f>
        <v>1120.4000000000001</v>
      </c>
      <c r="AB321" s="56">
        <v>1035.9000000000001</v>
      </c>
      <c r="AC321" s="58">
        <f t="shared" ref="AC321" si="143">AA321-AB321</f>
        <v>84.5</v>
      </c>
    </row>
    <row r="322" spans="2:29" ht="75">
      <c r="B322" s="51"/>
      <c r="C322" s="53"/>
      <c r="D322" s="23" t="s">
        <v>172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0</v>
      </c>
      <c r="N322" s="24">
        <v>0</v>
      </c>
      <c r="O322" s="25">
        <v>0</v>
      </c>
      <c r="P322" s="25">
        <v>0</v>
      </c>
      <c r="Q322" s="25">
        <v>0</v>
      </c>
      <c r="R322" s="25">
        <v>0</v>
      </c>
      <c r="S322" s="25">
        <v>0</v>
      </c>
      <c r="T322" s="25">
        <v>0</v>
      </c>
      <c r="U322" s="25">
        <v>978.7</v>
      </c>
      <c r="V322" s="25">
        <v>0</v>
      </c>
      <c r="W322" s="25">
        <v>0</v>
      </c>
      <c r="X322" s="25">
        <v>0</v>
      </c>
      <c r="Y322" s="25">
        <v>0</v>
      </c>
      <c r="Z322" s="25">
        <v>0</v>
      </c>
      <c r="AA322" s="55"/>
      <c r="AB322" s="57"/>
      <c r="AC322" s="59"/>
    </row>
    <row r="323" spans="2:29" ht="93.75">
      <c r="B323" s="50">
        <v>165</v>
      </c>
      <c r="C323" s="52" t="s">
        <v>217</v>
      </c>
      <c r="D323" s="23" t="s">
        <v>182</v>
      </c>
      <c r="E323" s="24">
        <v>0</v>
      </c>
      <c r="F323" s="24">
        <v>0</v>
      </c>
      <c r="G323" s="24">
        <v>0</v>
      </c>
      <c r="H323" s="24">
        <v>0</v>
      </c>
      <c r="I323" s="24">
        <v>0</v>
      </c>
      <c r="J323" s="24">
        <v>0</v>
      </c>
      <c r="K323" s="24">
        <v>0</v>
      </c>
      <c r="L323" s="24">
        <v>0</v>
      </c>
      <c r="M323" s="24">
        <v>0</v>
      </c>
      <c r="N323" s="24">
        <v>0</v>
      </c>
      <c r="O323" s="25">
        <v>0</v>
      </c>
      <c r="P323" s="25">
        <v>0</v>
      </c>
      <c r="Q323" s="25">
        <v>0</v>
      </c>
      <c r="R323" s="25">
        <v>0</v>
      </c>
      <c r="S323" s="25">
        <v>0</v>
      </c>
      <c r="T323" s="25">
        <v>0</v>
      </c>
      <c r="U323" s="25">
        <v>535</v>
      </c>
      <c r="V323" s="25">
        <v>0</v>
      </c>
      <c r="W323" s="25">
        <v>0</v>
      </c>
      <c r="X323" s="25">
        <v>0</v>
      </c>
      <c r="Y323" s="25">
        <v>0</v>
      </c>
      <c r="Z323" s="25">
        <v>0</v>
      </c>
      <c r="AA323" s="54">
        <f>SUM(E323:Z324)</f>
        <v>4227.5</v>
      </c>
      <c r="AB323" s="56">
        <f>3155.1+753.5</f>
        <v>3908.6</v>
      </c>
      <c r="AC323" s="58">
        <f t="shared" ref="AC323" si="144">AA323-AB323</f>
        <v>318.90000000000009</v>
      </c>
    </row>
    <row r="324" spans="2:29" ht="75">
      <c r="B324" s="51"/>
      <c r="C324" s="53"/>
      <c r="D324" s="23" t="s">
        <v>172</v>
      </c>
      <c r="E324" s="24">
        <v>0</v>
      </c>
      <c r="F324" s="24">
        <v>0</v>
      </c>
      <c r="G324" s="24">
        <v>0</v>
      </c>
      <c r="H324" s="24">
        <v>0</v>
      </c>
      <c r="I324" s="24">
        <v>0</v>
      </c>
      <c r="J324" s="24">
        <v>0</v>
      </c>
      <c r="K324" s="24">
        <v>0</v>
      </c>
      <c r="L324" s="24">
        <v>0</v>
      </c>
      <c r="M324" s="24">
        <v>0</v>
      </c>
      <c r="N324" s="24">
        <v>0</v>
      </c>
      <c r="O324" s="25">
        <v>0</v>
      </c>
      <c r="P324" s="25">
        <v>0</v>
      </c>
      <c r="Q324" s="25">
        <v>0</v>
      </c>
      <c r="R324" s="25">
        <v>0</v>
      </c>
      <c r="S324" s="25">
        <v>0</v>
      </c>
      <c r="T324" s="25">
        <v>0</v>
      </c>
      <c r="U324" s="25">
        <v>3692.5</v>
      </c>
      <c r="V324" s="25">
        <v>0</v>
      </c>
      <c r="W324" s="25">
        <v>0</v>
      </c>
      <c r="X324" s="25">
        <v>0</v>
      </c>
      <c r="Y324" s="25">
        <v>0</v>
      </c>
      <c r="Z324" s="25">
        <v>0</v>
      </c>
      <c r="AA324" s="55"/>
      <c r="AB324" s="57"/>
      <c r="AC324" s="59"/>
    </row>
    <row r="325" spans="2:29" ht="93.75">
      <c r="B325" s="50">
        <v>166</v>
      </c>
      <c r="C325" s="69" t="s">
        <v>56</v>
      </c>
      <c r="D325" s="23" t="s">
        <v>182</v>
      </c>
      <c r="E325" s="24">
        <v>0</v>
      </c>
      <c r="F325" s="24">
        <v>0</v>
      </c>
      <c r="G325" s="24">
        <v>0</v>
      </c>
      <c r="H325" s="24">
        <v>0</v>
      </c>
      <c r="I325" s="24">
        <v>0</v>
      </c>
      <c r="J325" s="24">
        <v>0</v>
      </c>
      <c r="K325" s="24">
        <v>0</v>
      </c>
      <c r="L325" s="24">
        <v>0</v>
      </c>
      <c r="M325" s="24">
        <v>0</v>
      </c>
      <c r="N325" s="24">
        <v>0</v>
      </c>
      <c r="O325" s="25">
        <v>0</v>
      </c>
      <c r="P325" s="25">
        <v>0</v>
      </c>
      <c r="Q325" s="25">
        <v>0</v>
      </c>
      <c r="R325" s="25">
        <v>0</v>
      </c>
      <c r="S325" s="25">
        <v>0</v>
      </c>
      <c r="T325" s="25">
        <v>0</v>
      </c>
      <c r="U325" s="25">
        <v>1511.9</v>
      </c>
      <c r="V325" s="25">
        <v>0</v>
      </c>
      <c r="W325" s="25">
        <v>0</v>
      </c>
      <c r="X325" s="25">
        <v>0</v>
      </c>
      <c r="Y325" s="25">
        <v>0</v>
      </c>
      <c r="Z325" s="25">
        <v>0</v>
      </c>
      <c r="AA325" s="54">
        <f>SUM(E325:Z326)</f>
        <v>11949.699999999999</v>
      </c>
      <c r="AB325" s="56">
        <v>11048.1</v>
      </c>
      <c r="AC325" s="58">
        <f t="shared" ref="AC325" si="145">AA325-AB325</f>
        <v>901.59999999999854</v>
      </c>
    </row>
    <row r="326" spans="2:29" ht="75">
      <c r="B326" s="51"/>
      <c r="C326" s="70"/>
      <c r="D326" s="23" t="s">
        <v>172</v>
      </c>
      <c r="E326" s="24">
        <v>0</v>
      </c>
      <c r="F326" s="24">
        <v>0</v>
      </c>
      <c r="G326" s="24">
        <v>0</v>
      </c>
      <c r="H326" s="24">
        <v>0</v>
      </c>
      <c r="I326" s="24">
        <v>0</v>
      </c>
      <c r="J326" s="24">
        <v>0</v>
      </c>
      <c r="K326" s="24">
        <v>0</v>
      </c>
      <c r="L326" s="24">
        <v>0</v>
      </c>
      <c r="M326" s="24">
        <v>0</v>
      </c>
      <c r="N326" s="24">
        <v>0</v>
      </c>
      <c r="O326" s="25">
        <v>0</v>
      </c>
      <c r="P326" s="25">
        <v>0</v>
      </c>
      <c r="Q326" s="25">
        <v>0</v>
      </c>
      <c r="R326" s="25">
        <v>0</v>
      </c>
      <c r="S326" s="25">
        <v>0</v>
      </c>
      <c r="T326" s="25">
        <v>0</v>
      </c>
      <c r="U326" s="25">
        <v>10437.799999999999</v>
      </c>
      <c r="V326" s="25">
        <v>0</v>
      </c>
      <c r="W326" s="25">
        <v>0</v>
      </c>
      <c r="X326" s="25">
        <v>0</v>
      </c>
      <c r="Y326" s="25">
        <v>0</v>
      </c>
      <c r="Z326" s="25">
        <v>0</v>
      </c>
      <c r="AA326" s="55"/>
      <c r="AB326" s="57"/>
      <c r="AC326" s="59"/>
    </row>
    <row r="327" spans="2:29" ht="93.75">
      <c r="B327" s="50">
        <v>167</v>
      </c>
      <c r="C327" s="69" t="s">
        <v>57</v>
      </c>
      <c r="D327" s="23" t="s">
        <v>182</v>
      </c>
      <c r="E327" s="24">
        <v>0</v>
      </c>
      <c r="F327" s="24">
        <v>0</v>
      </c>
      <c r="G327" s="24">
        <v>0</v>
      </c>
      <c r="H327" s="24">
        <v>0</v>
      </c>
      <c r="I327" s="24">
        <v>0</v>
      </c>
      <c r="J327" s="24">
        <v>0</v>
      </c>
      <c r="K327" s="24">
        <v>0</v>
      </c>
      <c r="L327" s="24">
        <v>0</v>
      </c>
      <c r="M327" s="24">
        <v>0</v>
      </c>
      <c r="N327" s="24">
        <v>0</v>
      </c>
      <c r="O327" s="25">
        <v>0</v>
      </c>
      <c r="P327" s="25">
        <v>0</v>
      </c>
      <c r="Q327" s="25">
        <v>0</v>
      </c>
      <c r="R327" s="25">
        <v>0</v>
      </c>
      <c r="S327" s="25">
        <v>0</v>
      </c>
      <c r="T327" s="25">
        <v>0</v>
      </c>
      <c r="U327" s="25">
        <v>309.8</v>
      </c>
      <c r="V327" s="25">
        <v>0</v>
      </c>
      <c r="W327" s="25">
        <v>0</v>
      </c>
      <c r="X327" s="25">
        <v>0</v>
      </c>
      <c r="Y327" s="25">
        <v>0</v>
      </c>
      <c r="Z327" s="25">
        <v>0</v>
      </c>
      <c r="AA327" s="54">
        <f>SUM(E327:Z328)</f>
        <v>2448.7000000000003</v>
      </c>
      <c r="AB327" s="56">
        <v>2263.9</v>
      </c>
      <c r="AC327" s="58">
        <f t="shared" ref="AC327" si="146">AA327-AB327</f>
        <v>184.80000000000018</v>
      </c>
    </row>
    <row r="328" spans="2:29" ht="75">
      <c r="B328" s="51"/>
      <c r="C328" s="70"/>
      <c r="D328" s="23" t="s">
        <v>172</v>
      </c>
      <c r="E328" s="24">
        <v>0</v>
      </c>
      <c r="F328" s="24">
        <v>0</v>
      </c>
      <c r="G328" s="24">
        <v>0</v>
      </c>
      <c r="H328" s="24">
        <v>0</v>
      </c>
      <c r="I328" s="24">
        <v>0</v>
      </c>
      <c r="J328" s="24">
        <v>0</v>
      </c>
      <c r="K328" s="24">
        <v>0</v>
      </c>
      <c r="L328" s="24">
        <v>0</v>
      </c>
      <c r="M328" s="24">
        <v>0</v>
      </c>
      <c r="N328" s="24">
        <v>0</v>
      </c>
      <c r="O328" s="25">
        <v>0</v>
      </c>
      <c r="P328" s="25">
        <v>0</v>
      </c>
      <c r="Q328" s="25">
        <v>0</v>
      </c>
      <c r="R328" s="25">
        <v>0</v>
      </c>
      <c r="S328" s="25">
        <v>0</v>
      </c>
      <c r="T328" s="25">
        <v>0</v>
      </c>
      <c r="U328" s="25">
        <v>2138.9</v>
      </c>
      <c r="V328" s="25">
        <v>0</v>
      </c>
      <c r="W328" s="25">
        <v>0</v>
      </c>
      <c r="X328" s="25">
        <v>0</v>
      </c>
      <c r="Y328" s="25">
        <v>0</v>
      </c>
      <c r="Z328" s="25">
        <v>0</v>
      </c>
      <c r="AA328" s="55"/>
      <c r="AB328" s="57"/>
      <c r="AC328" s="59"/>
    </row>
    <row r="329" spans="2:29" ht="88.5" customHeight="1">
      <c r="B329" s="50">
        <v>168</v>
      </c>
      <c r="C329" s="69" t="s">
        <v>58</v>
      </c>
      <c r="D329" s="23" t="s">
        <v>182</v>
      </c>
      <c r="E329" s="24">
        <v>0</v>
      </c>
      <c r="F329" s="24">
        <v>0</v>
      </c>
      <c r="G329" s="24">
        <v>0</v>
      </c>
      <c r="H329" s="24">
        <v>0</v>
      </c>
      <c r="I329" s="24">
        <v>0</v>
      </c>
      <c r="J329" s="24">
        <v>0</v>
      </c>
      <c r="K329" s="24">
        <v>0</v>
      </c>
      <c r="L329" s="24">
        <v>0</v>
      </c>
      <c r="M329" s="24">
        <v>0</v>
      </c>
      <c r="N329" s="24">
        <v>0</v>
      </c>
      <c r="O329" s="25">
        <v>0</v>
      </c>
      <c r="P329" s="25">
        <v>0</v>
      </c>
      <c r="Q329" s="25">
        <v>0</v>
      </c>
      <c r="R329" s="25">
        <v>0</v>
      </c>
      <c r="S329" s="25">
        <v>0</v>
      </c>
      <c r="T329" s="25">
        <v>0</v>
      </c>
      <c r="U329" s="25">
        <v>464.8</v>
      </c>
      <c r="V329" s="25">
        <v>0</v>
      </c>
      <c r="W329" s="25">
        <v>0</v>
      </c>
      <c r="X329" s="25">
        <v>0</v>
      </c>
      <c r="Y329" s="25">
        <v>0</v>
      </c>
      <c r="Z329" s="25">
        <v>0</v>
      </c>
      <c r="AA329" s="54">
        <f>SUM(E329:Z330)</f>
        <v>3673.2000000000003</v>
      </c>
      <c r="AB329" s="56">
        <v>3396</v>
      </c>
      <c r="AC329" s="58">
        <f t="shared" ref="AC329" si="147">AA329-AB329</f>
        <v>277.20000000000027</v>
      </c>
    </row>
    <row r="330" spans="2:29" ht="75">
      <c r="B330" s="51"/>
      <c r="C330" s="70"/>
      <c r="D330" s="23" t="s">
        <v>172</v>
      </c>
      <c r="E330" s="24">
        <v>0</v>
      </c>
      <c r="F330" s="24">
        <v>0</v>
      </c>
      <c r="G330" s="24">
        <v>0</v>
      </c>
      <c r="H330" s="24">
        <v>0</v>
      </c>
      <c r="I330" s="24">
        <v>0</v>
      </c>
      <c r="J330" s="24">
        <v>0</v>
      </c>
      <c r="K330" s="24">
        <v>0</v>
      </c>
      <c r="L330" s="24">
        <v>0</v>
      </c>
      <c r="M330" s="24">
        <v>0</v>
      </c>
      <c r="N330" s="24">
        <v>0</v>
      </c>
      <c r="O330" s="25">
        <v>0</v>
      </c>
      <c r="P330" s="25">
        <v>0</v>
      </c>
      <c r="Q330" s="25">
        <v>0</v>
      </c>
      <c r="R330" s="25">
        <v>0</v>
      </c>
      <c r="S330" s="25">
        <v>0</v>
      </c>
      <c r="T330" s="25">
        <v>0</v>
      </c>
      <c r="U330" s="25">
        <v>3208.4</v>
      </c>
      <c r="V330" s="25">
        <v>0</v>
      </c>
      <c r="W330" s="25">
        <v>0</v>
      </c>
      <c r="X330" s="25">
        <v>0</v>
      </c>
      <c r="Y330" s="25">
        <v>0</v>
      </c>
      <c r="Z330" s="25">
        <v>0</v>
      </c>
      <c r="AA330" s="55"/>
      <c r="AB330" s="57"/>
      <c r="AC330" s="59"/>
    </row>
    <row r="331" spans="2:29" ht="80.25" customHeight="1">
      <c r="B331" s="50">
        <v>169</v>
      </c>
      <c r="C331" s="52" t="s">
        <v>215</v>
      </c>
      <c r="D331" s="23" t="s">
        <v>182</v>
      </c>
      <c r="E331" s="24">
        <v>0</v>
      </c>
      <c r="F331" s="24">
        <v>0</v>
      </c>
      <c r="G331" s="24">
        <v>0</v>
      </c>
      <c r="H331" s="24">
        <v>0</v>
      </c>
      <c r="I331" s="24">
        <v>0</v>
      </c>
      <c r="J331" s="24">
        <v>0</v>
      </c>
      <c r="K331" s="24">
        <v>0</v>
      </c>
      <c r="L331" s="24">
        <v>0</v>
      </c>
      <c r="M331" s="24">
        <v>0</v>
      </c>
      <c r="N331" s="24">
        <v>0</v>
      </c>
      <c r="O331" s="25">
        <v>0</v>
      </c>
      <c r="P331" s="25">
        <v>0</v>
      </c>
      <c r="Q331" s="25">
        <v>0</v>
      </c>
      <c r="R331" s="25">
        <v>0</v>
      </c>
      <c r="S331" s="25">
        <v>0</v>
      </c>
      <c r="T331" s="25">
        <v>0</v>
      </c>
      <c r="U331" s="25">
        <v>2879.7</v>
      </c>
      <c r="V331" s="25">
        <v>2410.1</v>
      </c>
      <c r="W331" s="25">
        <v>0</v>
      </c>
      <c r="X331" s="25">
        <v>0</v>
      </c>
      <c r="Y331" s="25">
        <v>0</v>
      </c>
      <c r="Z331" s="25">
        <v>0</v>
      </c>
      <c r="AA331" s="54">
        <f>SUM(E331:Z332)</f>
        <v>41809.9</v>
      </c>
      <c r="AB331" s="56">
        <f>4392.1+3758.2+4256.2+4211+4256.2+4301.5+4211+4256.2+4165.7</f>
        <v>37808.1</v>
      </c>
      <c r="AC331" s="58">
        <f t="shared" ref="AC331" si="148">AA331-AB331</f>
        <v>4001.8000000000029</v>
      </c>
    </row>
    <row r="332" spans="2:29" ht="105" customHeight="1">
      <c r="B332" s="51"/>
      <c r="C332" s="53"/>
      <c r="D332" s="23" t="s">
        <v>172</v>
      </c>
      <c r="E332" s="24">
        <v>0</v>
      </c>
      <c r="F332" s="24">
        <v>0</v>
      </c>
      <c r="G332" s="24">
        <v>0</v>
      </c>
      <c r="H332" s="24">
        <v>0</v>
      </c>
      <c r="I332" s="24">
        <v>0</v>
      </c>
      <c r="J332" s="24">
        <v>0</v>
      </c>
      <c r="K332" s="24">
        <v>0</v>
      </c>
      <c r="L332" s="24">
        <v>0</v>
      </c>
      <c r="M332" s="24">
        <v>0</v>
      </c>
      <c r="N332" s="24">
        <v>0</v>
      </c>
      <c r="O332" s="25">
        <v>0</v>
      </c>
      <c r="P332" s="25">
        <v>0</v>
      </c>
      <c r="Q332" s="25">
        <v>0</v>
      </c>
      <c r="R332" s="25">
        <v>0</v>
      </c>
      <c r="S332" s="25">
        <v>0</v>
      </c>
      <c r="T332" s="25">
        <v>0</v>
      </c>
      <c r="U332" s="25">
        <v>19881.400000000001</v>
      </c>
      <c r="V332" s="25">
        <v>16638.7</v>
      </c>
      <c r="W332" s="25">
        <v>0</v>
      </c>
      <c r="X332" s="25">
        <v>0</v>
      </c>
      <c r="Y332" s="25">
        <v>0</v>
      </c>
      <c r="Z332" s="25">
        <v>0</v>
      </c>
      <c r="AA332" s="55"/>
      <c r="AB332" s="57"/>
      <c r="AC332" s="59"/>
    </row>
    <row r="333" spans="2:29" ht="114" customHeight="1">
      <c r="B333" s="50">
        <v>170</v>
      </c>
      <c r="C333" s="52" t="s">
        <v>216</v>
      </c>
      <c r="D333" s="23" t="s">
        <v>182</v>
      </c>
      <c r="E333" s="24">
        <v>0</v>
      </c>
      <c r="F333" s="24">
        <v>0</v>
      </c>
      <c r="G333" s="24">
        <v>0</v>
      </c>
      <c r="H333" s="24">
        <v>0</v>
      </c>
      <c r="I333" s="24">
        <v>0</v>
      </c>
      <c r="J333" s="24">
        <v>0</v>
      </c>
      <c r="K333" s="24">
        <v>0</v>
      </c>
      <c r="L333" s="24">
        <v>0</v>
      </c>
      <c r="M333" s="24">
        <v>0</v>
      </c>
      <c r="N333" s="24">
        <v>0</v>
      </c>
      <c r="O333" s="25">
        <v>0</v>
      </c>
      <c r="P333" s="25">
        <v>0</v>
      </c>
      <c r="Q333" s="25">
        <v>0</v>
      </c>
      <c r="R333" s="25">
        <v>0</v>
      </c>
      <c r="S333" s="25">
        <v>0</v>
      </c>
      <c r="T333" s="25">
        <v>0</v>
      </c>
      <c r="U333" s="25">
        <v>0</v>
      </c>
      <c r="V333" s="25">
        <v>399.6</v>
      </c>
      <c r="W333" s="25">
        <v>0</v>
      </c>
      <c r="X333" s="25">
        <v>0</v>
      </c>
      <c r="Y333" s="25">
        <v>0</v>
      </c>
      <c r="Z333" s="25">
        <v>0</v>
      </c>
      <c r="AA333" s="54">
        <f>SUM(E333:Z334)</f>
        <v>3157.9</v>
      </c>
      <c r="AB333" s="56">
        <f>1811.2+996.1</f>
        <v>2807.3</v>
      </c>
      <c r="AC333" s="58">
        <f t="shared" ref="AC333" si="149">AA333-AB333</f>
        <v>350.59999999999991</v>
      </c>
    </row>
    <row r="334" spans="2:29" ht="144" customHeight="1">
      <c r="B334" s="51"/>
      <c r="C334" s="53"/>
      <c r="D334" s="23" t="s">
        <v>172</v>
      </c>
      <c r="E334" s="24">
        <v>0</v>
      </c>
      <c r="F334" s="24">
        <v>0</v>
      </c>
      <c r="G334" s="24">
        <v>0</v>
      </c>
      <c r="H334" s="24">
        <v>0</v>
      </c>
      <c r="I334" s="24">
        <v>0</v>
      </c>
      <c r="J334" s="24">
        <v>0</v>
      </c>
      <c r="K334" s="24">
        <v>0</v>
      </c>
      <c r="L334" s="24">
        <v>0</v>
      </c>
      <c r="M334" s="24">
        <v>0</v>
      </c>
      <c r="N334" s="24">
        <v>0</v>
      </c>
      <c r="O334" s="25">
        <v>0</v>
      </c>
      <c r="P334" s="25">
        <v>0</v>
      </c>
      <c r="Q334" s="25">
        <v>0</v>
      </c>
      <c r="R334" s="25">
        <v>0</v>
      </c>
      <c r="S334" s="25">
        <v>0</v>
      </c>
      <c r="T334" s="25">
        <v>0</v>
      </c>
      <c r="U334" s="25">
        <v>0</v>
      </c>
      <c r="V334" s="25">
        <v>2758.3</v>
      </c>
      <c r="W334" s="25">
        <v>0</v>
      </c>
      <c r="X334" s="25">
        <v>0</v>
      </c>
      <c r="Y334" s="25">
        <v>0</v>
      </c>
      <c r="Z334" s="25">
        <v>0</v>
      </c>
      <c r="AA334" s="55"/>
      <c r="AB334" s="57"/>
      <c r="AC334" s="59"/>
    </row>
    <row r="335" spans="2:29" ht="93.75">
      <c r="B335" s="50">
        <v>171</v>
      </c>
      <c r="C335" s="52" t="s">
        <v>143</v>
      </c>
      <c r="D335" s="23" t="s">
        <v>182</v>
      </c>
      <c r="E335" s="24">
        <v>0</v>
      </c>
      <c r="F335" s="24">
        <v>0</v>
      </c>
      <c r="G335" s="24">
        <v>0</v>
      </c>
      <c r="H335" s="24">
        <v>0</v>
      </c>
      <c r="I335" s="24">
        <v>0</v>
      </c>
      <c r="J335" s="24">
        <v>0</v>
      </c>
      <c r="K335" s="24">
        <v>0</v>
      </c>
      <c r="L335" s="24">
        <v>0</v>
      </c>
      <c r="M335" s="24">
        <v>0</v>
      </c>
      <c r="N335" s="24">
        <v>0</v>
      </c>
      <c r="O335" s="25">
        <v>0</v>
      </c>
      <c r="P335" s="25">
        <v>0</v>
      </c>
      <c r="Q335" s="25">
        <v>0</v>
      </c>
      <c r="R335" s="25">
        <v>0</v>
      </c>
      <c r="S335" s="25">
        <v>0</v>
      </c>
      <c r="T335" s="25">
        <v>0</v>
      </c>
      <c r="U335" s="25">
        <v>0</v>
      </c>
      <c r="V335" s="25">
        <v>238.5</v>
      </c>
      <c r="W335" s="25">
        <v>0</v>
      </c>
      <c r="X335" s="25">
        <v>0</v>
      </c>
      <c r="Y335" s="25">
        <v>0</v>
      </c>
      <c r="Z335" s="25">
        <v>0</v>
      </c>
      <c r="AA335" s="54">
        <f>SUM(E335:Z336)</f>
        <v>1884.6</v>
      </c>
      <c r="AB335" s="56">
        <v>1675.4</v>
      </c>
      <c r="AC335" s="58">
        <f t="shared" ref="AC335" si="150">AA335-AB335</f>
        <v>209.19999999999982</v>
      </c>
    </row>
    <row r="336" spans="2:29" ht="75">
      <c r="B336" s="51"/>
      <c r="C336" s="53"/>
      <c r="D336" s="23" t="s">
        <v>172</v>
      </c>
      <c r="E336" s="24">
        <v>0</v>
      </c>
      <c r="F336" s="24">
        <v>0</v>
      </c>
      <c r="G336" s="24">
        <v>0</v>
      </c>
      <c r="H336" s="24">
        <v>0</v>
      </c>
      <c r="I336" s="24">
        <v>0</v>
      </c>
      <c r="J336" s="24">
        <v>0</v>
      </c>
      <c r="K336" s="24">
        <v>0</v>
      </c>
      <c r="L336" s="24">
        <v>0</v>
      </c>
      <c r="M336" s="24">
        <v>0</v>
      </c>
      <c r="N336" s="24">
        <v>0</v>
      </c>
      <c r="O336" s="25">
        <v>0</v>
      </c>
      <c r="P336" s="25">
        <v>0</v>
      </c>
      <c r="Q336" s="25">
        <v>0</v>
      </c>
      <c r="R336" s="25">
        <v>0</v>
      </c>
      <c r="S336" s="25">
        <v>0</v>
      </c>
      <c r="T336" s="25">
        <v>0</v>
      </c>
      <c r="U336" s="25">
        <v>0</v>
      </c>
      <c r="V336" s="25">
        <v>1646.1</v>
      </c>
      <c r="W336" s="25">
        <v>0</v>
      </c>
      <c r="X336" s="25">
        <v>0</v>
      </c>
      <c r="Y336" s="25">
        <v>0</v>
      </c>
      <c r="Z336" s="25">
        <v>0</v>
      </c>
      <c r="AA336" s="55"/>
      <c r="AB336" s="57"/>
      <c r="AC336" s="59"/>
    </row>
    <row r="337" spans="2:29" ht="93.75">
      <c r="B337" s="50">
        <v>172</v>
      </c>
      <c r="C337" s="52" t="s">
        <v>218</v>
      </c>
      <c r="D337" s="23" t="s">
        <v>182</v>
      </c>
      <c r="E337" s="24">
        <v>0</v>
      </c>
      <c r="F337" s="24">
        <v>0</v>
      </c>
      <c r="G337" s="24">
        <v>0</v>
      </c>
      <c r="H337" s="24">
        <v>0</v>
      </c>
      <c r="I337" s="24">
        <v>0</v>
      </c>
      <c r="J337" s="24">
        <v>0</v>
      </c>
      <c r="K337" s="24">
        <v>0</v>
      </c>
      <c r="L337" s="24">
        <v>0</v>
      </c>
      <c r="M337" s="24">
        <v>0</v>
      </c>
      <c r="N337" s="24">
        <v>0</v>
      </c>
      <c r="O337" s="25">
        <v>0</v>
      </c>
      <c r="P337" s="25">
        <v>0</v>
      </c>
      <c r="Q337" s="25">
        <v>0</v>
      </c>
      <c r="R337" s="25">
        <v>0</v>
      </c>
      <c r="S337" s="25">
        <v>0</v>
      </c>
      <c r="T337" s="25">
        <v>0</v>
      </c>
      <c r="U337" s="25">
        <v>0</v>
      </c>
      <c r="V337" s="25">
        <v>534.9</v>
      </c>
      <c r="W337" s="25">
        <v>0</v>
      </c>
      <c r="X337" s="25">
        <v>0</v>
      </c>
      <c r="Y337" s="25">
        <v>0</v>
      </c>
      <c r="Z337" s="25">
        <v>0</v>
      </c>
      <c r="AA337" s="54">
        <f>SUM(E337:Z338)</f>
        <v>4227.5</v>
      </c>
      <c r="AB337" s="56">
        <v>3758.2</v>
      </c>
      <c r="AC337" s="58">
        <f t="shared" ref="AC337" si="151">AA337-AB337</f>
        <v>469.30000000000018</v>
      </c>
    </row>
    <row r="338" spans="2:29" ht="75">
      <c r="B338" s="51"/>
      <c r="C338" s="53"/>
      <c r="D338" s="23" t="s">
        <v>172</v>
      </c>
      <c r="E338" s="24">
        <v>0</v>
      </c>
      <c r="F338" s="24">
        <v>0</v>
      </c>
      <c r="G338" s="24">
        <v>0</v>
      </c>
      <c r="H338" s="24">
        <v>0</v>
      </c>
      <c r="I338" s="24">
        <v>0</v>
      </c>
      <c r="J338" s="24">
        <v>0</v>
      </c>
      <c r="K338" s="24">
        <v>0</v>
      </c>
      <c r="L338" s="24">
        <v>0</v>
      </c>
      <c r="M338" s="24">
        <v>0</v>
      </c>
      <c r="N338" s="24">
        <v>0</v>
      </c>
      <c r="O338" s="25">
        <v>0</v>
      </c>
      <c r="P338" s="25">
        <v>0</v>
      </c>
      <c r="Q338" s="25">
        <v>0</v>
      </c>
      <c r="R338" s="25">
        <v>0</v>
      </c>
      <c r="S338" s="25">
        <v>0</v>
      </c>
      <c r="T338" s="25">
        <v>0</v>
      </c>
      <c r="U338" s="25">
        <v>0</v>
      </c>
      <c r="V338" s="25">
        <v>3692.6</v>
      </c>
      <c r="W338" s="25">
        <v>0</v>
      </c>
      <c r="X338" s="25">
        <v>0</v>
      </c>
      <c r="Y338" s="25">
        <v>0</v>
      </c>
      <c r="Z338" s="25">
        <v>0</v>
      </c>
      <c r="AA338" s="55"/>
      <c r="AB338" s="57"/>
      <c r="AC338" s="59"/>
    </row>
    <row r="339" spans="2:29" ht="93.75">
      <c r="B339" s="50">
        <v>173</v>
      </c>
      <c r="C339" s="69" t="s">
        <v>144</v>
      </c>
      <c r="D339" s="23" t="s">
        <v>182</v>
      </c>
      <c r="E339" s="24">
        <v>0</v>
      </c>
      <c r="F339" s="24">
        <v>0</v>
      </c>
      <c r="G339" s="24">
        <v>0</v>
      </c>
      <c r="H339" s="24">
        <v>0</v>
      </c>
      <c r="I339" s="24">
        <v>0</v>
      </c>
      <c r="J339" s="24">
        <v>0</v>
      </c>
      <c r="K339" s="24">
        <v>0</v>
      </c>
      <c r="L339" s="24">
        <v>0</v>
      </c>
      <c r="M339" s="24">
        <v>0</v>
      </c>
      <c r="N339" s="24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837.7</v>
      </c>
      <c r="W339" s="25">
        <v>0</v>
      </c>
      <c r="X339" s="25">
        <v>0</v>
      </c>
      <c r="Y339" s="25">
        <v>0</v>
      </c>
      <c r="Z339" s="25">
        <v>0</v>
      </c>
      <c r="AA339" s="54">
        <f>SUM(E339:Z340)</f>
        <v>6621.2</v>
      </c>
      <c r="AB339" s="56">
        <v>5886.2</v>
      </c>
      <c r="AC339" s="58">
        <f t="shared" ref="AC339" si="152">AA339-AB339</f>
        <v>735</v>
      </c>
    </row>
    <row r="340" spans="2:29" ht="75">
      <c r="B340" s="51"/>
      <c r="C340" s="70"/>
      <c r="D340" s="23" t="s">
        <v>172</v>
      </c>
      <c r="E340" s="24">
        <v>0</v>
      </c>
      <c r="F340" s="24">
        <v>0</v>
      </c>
      <c r="G340" s="24">
        <v>0</v>
      </c>
      <c r="H340" s="24">
        <v>0</v>
      </c>
      <c r="I340" s="24">
        <v>0</v>
      </c>
      <c r="J340" s="24">
        <v>0</v>
      </c>
      <c r="K340" s="24">
        <v>0</v>
      </c>
      <c r="L340" s="24">
        <v>0</v>
      </c>
      <c r="M340" s="24">
        <v>0</v>
      </c>
      <c r="N340" s="24">
        <v>0</v>
      </c>
      <c r="O340" s="25">
        <v>0</v>
      </c>
      <c r="P340" s="25">
        <v>0</v>
      </c>
      <c r="Q340" s="25">
        <v>0</v>
      </c>
      <c r="R340" s="25">
        <v>0</v>
      </c>
      <c r="S340" s="25">
        <v>0</v>
      </c>
      <c r="T340" s="25">
        <v>0</v>
      </c>
      <c r="U340" s="25">
        <v>0</v>
      </c>
      <c r="V340" s="25">
        <v>5783.5</v>
      </c>
      <c r="W340" s="25">
        <v>0</v>
      </c>
      <c r="X340" s="25">
        <v>0</v>
      </c>
      <c r="Y340" s="25">
        <v>0</v>
      </c>
      <c r="Z340" s="25">
        <v>0</v>
      </c>
      <c r="AA340" s="55"/>
      <c r="AB340" s="57"/>
      <c r="AC340" s="59"/>
    </row>
    <row r="341" spans="2:29" ht="81" customHeight="1">
      <c r="B341" s="50">
        <v>174</v>
      </c>
      <c r="C341" s="52" t="s">
        <v>219</v>
      </c>
      <c r="D341" s="23" t="s">
        <v>182</v>
      </c>
      <c r="E341" s="24">
        <v>0</v>
      </c>
      <c r="F341" s="24">
        <v>0</v>
      </c>
      <c r="G341" s="24">
        <v>0</v>
      </c>
      <c r="H341" s="24">
        <v>0</v>
      </c>
      <c r="I341" s="24">
        <v>0</v>
      </c>
      <c r="J341" s="24">
        <v>0</v>
      </c>
      <c r="K341" s="24">
        <v>0</v>
      </c>
      <c r="L341" s="24">
        <v>0</v>
      </c>
      <c r="M341" s="24">
        <v>0</v>
      </c>
      <c r="N341" s="24">
        <v>0</v>
      </c>
      <c r="O341" s="25">
        <v>0</v>
      </c>
      <c r="P341" s="25">
        <v>0</v>
      </c>
      <c r="Q341" s="25">
        <v>0</v>
      </c>
      <c r="R341" s="25">
        <v>0</v>
      </c>
      <c r="S341" s="25">
        <v>0</v>
      </c>
      <c r="T341" s="25">
        <v>0</v>
      </c>
      <c r="U341" s="25">
        <v>0</v>
      </c>
      <c r="V341" s="25">
        <v>831.3</v>
      </c>
      <c r="W341" s="25">
        <v>4342.8999999999996</v>
      </c>
      <c r="X341" s="25">
        <v>0</v>
      </c>
      <c r="Y341" s="25">
        <v>0</v>
      </c>
      <c r="Z341" s="25">
        <v>0</v>
      </c>
      <c r="AA341" s="54">
        <f>SUM(E341:Z342)</f>
        <v>100505.8</v>
      </c>
      <c r="AB341" s="56">
        <f>14355.2+72109.7</f>
        <v>86464.9</v>
      </c>
      <c r="AC341" s="58">
        <f t="shared" ref="AC341" si="153">AA341-AB341</f>
        <v>14040.900000000009</v>
      </c>
    </row>
    <row r="342" spans="2:29" ht="78" customHeight="1">
      <c r="B342" s="51"/>
      <c r="C342" s="53"/>
      <c r="D342" s="23" t="s">
        <v>172</v>
      </c>
      <c r="E342" s="24">
        <v>0</v>
      </c>
      <c r="F342" s="24">
        <v>0</v>
      </c>
      <c r="G342" s="24">
        <v>0</v>
      </c>
      <c r="H342" s="24">
        <v>0</v>
      </c>
      <c r="I342" s="24">
        <v>0</v>
      </c>
      <c r="J342" s="24">
        <v>0</v>
      </c>
      <c r="K342" s="24">
        <v>0</v>
      </c>
      <c r="L342" s="24">
        <v>0</v>
      </c>
      <c r="M342" s="24">
        <v>0</v>
      </c>
      <c r="N342" s="24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15316.3</v>
      </c>
      <c r="W342" s="25">
        <v>80015.3</v>
      </c>
      <c r="X342" s="25">
        <v>0</v>
      </c>
      <c r="Y342" s="25">
        <v>0</v>
      </c>
      <c r="Z342" s="25">
        <v>0</v>
      </c>
      <c r="AA342" s="55"/>
      <c r="AB342" s="57"/>
      <c r="AC342" s="59"/>
    </row>
    <row r="343" spans="2:29" ht="77.25" customHeight="1">
      <c r="B343" s="50">
        <v>175</v>
      </c>
      <c r="C343" s="69" t="s">
        <v>220</v>
      </c>
      <c r="D343" s="23" t="s">
        <v>182</v>
      </c>
      <c r="E343" s="24">
        <v>0</v>
      </c>
      <c r="F343" s="24">
        <v>0</v>
      </c>
      <c r="G343" s="24">
        <v>0</v>
      </c>
      <c r="H343" s="24">
        <v>0</v>
      </c>
      <c r="I343" s="24">
        <v>0</v>
      </c>
      <c r="J343" s="24">
        <v>0</v>
      </c>
      <c r="K343" s="24">
        <v>0</v>
      </c>
      <c r="L343" s="24">
        <v>0</v>
      </c>
      <c r="M343" s="24">
        <v>0</v>
      </c>
      <c r="N343" s="24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502.7</v>
      </c>
      <c r="W343" s="25">
        <v>0</v>
      </c>
      <c r="X343" s="25">
        <v>0</v>
      </c>
      <c r="Y343" s="25">
        <v>0</v>
      </c>
      <c r="Z343" s="25">
        <v>0</v>
      </c>
      <c r="AA343" s="54">
        <f>SUM(E343:Z344)</f>
        <v>9526.3000000000011</v>
      </c>
      <c r="AB343" s="56">
        <v>8468.7999999999993</v>
      </c>
      <c r="AC343" s="58">
        <f t="shared" ref="AC343" si="154">AA343-AB343</f>
        <v>1057.5000000000018</v>
      </c>
    </row>
    <row r="344" spans="2:29" ht="78" customHeight="1">
      <c r="B344" s="51"/>
      <c r="C344" s="70"/>
      <c r="D344" s="23" t="s">
        <v>172</v>
      </c>
      <c r="E344" s="24">
        <v>0</v>
      </c>
      <c r="F344" s="24">
        <v>0</v>
      </c>
      <c r="G344" s="24">
        <v>0</v>
      </c>
      <c r="H344" s="24">
        <v>0</v>
      </c>
      <c r="I344" s="24">
        <v>0</v>
      </c>
      <c r="J344" s="24">
        <v>0</v>
      </c>
      <c r="K344" s="24">
        <v>0</v>
      </c>
      <c r="L344" s="24">
        <v>0</v>
      </c>
      <c r="M344" s="24">
        <v>0</v>
      </c>
      <c r="N344" s="24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9023.6</v>
      </c>
      <c r="W344" s="25">
        <v>0</v>
      </c>
      <c r="X344" s="25">
        <v>0</v>
      </c>
      <c r="Y344" s="25">
        <v>0</v>
      </c>
      <c r="Z344" s="25">
        <v>0</v>
      </c>
      <c r="AA344" s="55"/>
      <c r="AB344" s="57"/>
      <c r="AC344" s="59"/>
    </row>
    <row r="345" spans="2:29" ht="99.75" customHeight="1">
      <c r="B345" s="50">
        <v>176</v>
      </c>
      <c r="C345" s="52" t="s">
        <v>136</v>
      </c>
      <c r="D345" s="23" t="s">
        <v>182</v>
      </c>
      <c r="E345" s="24">
        <v>0</v>
      </c>
      <c r="F345" s="24">
        <v>0</v>
      </c>
      <c r="G345" s="24">
        <v>0</v>
      </c>
      <c r="H345" s="24">
        <v>0</v>
      </c>
      <c r="I345" s="24">
        <v>0</v>
      </c>
      <c r="J345" s="24">
        <v>0</v>
      </c>
      <c r="K345" s="24">
        <v>0</v>
      </c>
      <c r="L345" s="24">
        <v>0</v>
      </c>
      <c r="M345" s="24">
        <v>0</v>
      </c>
      <c r="N345" s="24">
        <v>0</v>
      </c>
      <c r="O345" s="25">
        <v>0</v>
      </c>
      <c r="P345" s="25">
        <v>0</v>
      </c>
      <c r="Q345" s="25">
        <v>0</v>
      </c>
      <c r="R345" s="25">
        <v>0</v>
      </c>
      <c r="S345" s="25">
        <v>0</v>
      </c>
      <c r="T345" s="25">
        <v>0</v>
      </c>
      <c r="U345" s="25">
        <v>0</v>
      </c>
      <c r="V345" s="25">
        <v>760.5</v>
      </c>
      <c r="W345" s="25">
        <v>0</v>
      </c>
      <c r="X345" s="25">
        <v>0</v>
      </c>
      <c r="Y345" s="25">
        <v>0</v>
      </c>
      <c r="Z345" s="25">
        <v>0</v>
      </c>
      <c r="AA345" s="54">
        <f>SUM(E345:Z346)</f>
        <v>6010.1</v>
      </c>
      <c r="AB345" s="56">
        <f>3079+2263.9</f>
        <v>5342.9</v>
      </c>
      <c r="AC345" s="58">
        <f t="shared" ref="AC345" si="155">AA345-AB345</f>
        <v>667.20000000000073</v>
      </c>
    </row>
    <row r="346" spans="2:29" ht="75.75" customHeight="1">
      <c r="B346" s="51"/>
      <c r="C346" s="53"/>
      <c r="D346" s="23" t="s">
        <v>172</v>
      </c>
      <c r="E346" s="24">
        <v>0</v>
      </c>
      <c r="F346" s="24">
        <v>0</v>
      </c>
      <c r="G346" s="24">
        <v>0</v>
      </c>
      <c r="H346" s="24">
        <v>0</v>
      </c>
      <c r="I346" s="24">
        <v>0</v>
      </c>
      <c r="J346" s="24">
        <v>0</v>
      </c>
      <c r="K346" s="24">
        <v>0</v>
      </c>
      <c r="L346" s="24">
        <v>0</v>
      </c>
      <c r="M346" s="24">
        <v>0</v>
      </c>
      <c r="N346" s="24">
        <v>0</v>
      </c>
      <c r="O346" s="25">
        <v>0</v>
      </c>
      <c r="P346" s="25">
        <v>0</v>
      </c>
      <c r="Q346" s="25">
        <v>0</v>
      </c>
      <c r="R346" s="25">
        <v>0</v>
      </c>
      <c r="S346" s="25">
        <v>0</v>
      </c>
      <c r="T346" s="25">
        <v>0</v>
      </c>
      <c r="U346" s="25">
        <v>0</v>
      </c>
      <c r="V346" s="25">
        <v>5249.6</v>
      </c>
      <c r="W346" s="25">
        <v>0</v>
      </c>
      <c r="X346" s="25">
        <v>0</v>
      </c>
      <c r="Y346" s="25">
        <v>0</v>
      </c>
      <c r="Z346" s="25">
        <v>0</v>
      </c>
      <c r="AA346" s="55"/>
      <c r="AB346" s="57"/>
      <c r="AC346" s="59"/>
    </row>
    <row r="347" spans="2:29" ht="93" customHeight="1">
      <c r="B347" s="50">
        <v>177</v>
      </c>
      <c r="C347" s="52" t="s">
        <v>221</v>
      </c>
      <c r="D347" s="23" t="s">
        <v>182</v>
      </c>
      <c r="E347" s="24">
        <v>0</v>
      </c>
      <c r="F347" s="24">
        <v>0</v>
      </c>
      <c r="G347" s="24">
        <v>0</v>
      </c>
      <c r="H347" s="24">
        <v>0</v>
      </c>
      <c r="I347" s="24">
        <v>0</v>
      </c>
      <c r="J347" s="24">
        <v>0</v>
      </c>
      <c r="K347" s="24">
        <v>0</v>
      </c>
      <c r="L347" s="24">
        <v>0</v>
      </c>
      <c r="M347" s="24">
        <v>0</v>
      </c>
      <c r="N347" s="24">
        <v>0</v>
      </c>
      <c r="O347" s="25">
        <v>0</v>
      </c>
      <c r="P347" s="25">
        <v>0</v>
      </c>
      <c r="Q347" s="25">
        <v>0</v>
      </c>
      <c r="R347" s="25">
        <v>0</v>
      </c>
      <c r="S347" s="25">
        <v>0</v>
      </c>
      <c r="T347" s="25">
        <v>0</v>
      </c>
      <c r="U347" s="25">
        <v>0</v>
      </c>
      <c r="V347" s="25">
        <v>225.5</v>
      </c>
      <c r="W347" s="25">
        <v>0</v>
      </c>
      <c r="X347" s="25">
        <v>0</v>
      </c>
      <c r="Y347" s="25">
        <v>0</v>
      </c>
      <c r="Z347" s="25">
        <v>0</v>
      </c>
      <c r="AA347" s="54">
        <f>SUM(E347:Z348)</f>
        <v>1782.7</v>
      </c>
      <c r="AB347" s="56">
        <v>1584.8</v>
      </c>
      <c r="AC347" s="58">
        <f t="shared" ref="AC347" si="156">AA347-AB347</f>
        <v>197.90000000000009</v>
      </c>
    </row>
    <row r="348" spans="2:29" ht="81.75" customHeight="1">
      <c r="B348" s="51"/>
      <c r="C348" s="53"/>
      <c r="D348" s="23" t="s">
        <v>172</v>
      </c>
      <c r="E348" s="24">
        <v>0</v>
      </c>
      <c r="F348" s="24">
        <v>0</v>
      </c>
      <c r="G348" s="24">
        <v>0</v>
      </c>
      <c r="H348" s="24">
        <v>0</v>
      </c>
      <c r="I348" s="24">
        <v>0</v>
      </c>
      <c r="J348" s="24">
        <v>0</v>
      </c>
      <c r="K348" s="24">
        <v>0</v>
      </c>
      <c r="L348" s="24">
        <v>0</v>
      </c>
      <c r="M348" s="24">
        <v>0</v>
      </c>
      <c r="N348" s="24">
        <v>0</v>
      </c>
      <c r="O348" s="25">
        <v>0</v>
      </c>
      <c r="P348" s="25">
        <v>0</v>
      </c>
      <c r="Q348" s="25">
        <v>0</v>
      </c>
      <c r="R348" s="25">
        <v>0</v>
      </c>
      <c r="S348" s="25">
        <v>0</v>
      </c>
      <c r="T348" s="25">
        <v>0</v>
      </c>
      <c r="U348" s="25">
        <v>0</v>
      </c>
      <c r="V348" s="25">
        <v>1557.2</v>
      </c>
      <c r="W348" s="25">
        <v>0</v>
      </c>
      <c r="X348" s="25">
        <v>0</v>
      </c>
      <c r="Y348" s="25">
        <v>0</v>
      </c>
      <c r="Z348" s="25">
        <v>0</v>
      </c>
      <c r="AA348" s="55"/>
      <c r="AB348" s="57"/>
      <c r="AC348" s="59"/>
    </row>
    <row r="349" spans="2:29" ht="93" customHeight="1">
      <c r="B349" s="50">
        <v>178</v>
      </c>
      <c r="C349" s="52" t="s">
        <v>222</v>
      </c>
      <c r="D349" s="23" t="s">
        <v>182</v>
      </c>
      <c r="E349" s="24">
        <v>0</v>
      </c>
      <c r="F349" s="24">
        <v>0</v>
      </c>
      <c r="G349" s="24">
        <v>0</v>
      </c>
      <c r="H349" s="24">
        <v>0</v>
      </c>
      <c r="I349" s="24">
        <v>0</v>
      </c>
      <c r="J349" s="24">
        <v>0</v>
      </c>
      <c r="K349" s="24">
        <v>0</v>
      </c>
      <c r="L349" s="24">
        <v>0</v>
      </c>
      <c r="M349" s="24">
        <v>0</v>
      </c>
      <c r="N349" s="24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225.5</v>
      </c>
      <c r="W349" s="25">
        <v>0</v>
      </c>
      <c r="X349" s="25">
        <v>0</v>
      </c>
      <c r="Y349" s="25">
        <v>0</v>
      </c>
      <c r="Z349" s="25">
        <v>0</v>
      </c>
      <c r="AA349" s="54">
        <f>SUM(E349:Z350)</f>
        <v>1782.7</v>
      </c>
      <c r="AB349" s="56">
        <v>1584.8</v>
      </c>
      <c r="AC349" s="58">
        <f t="shared" ref="AC349" si="157">AA349-AB349</f>
        <v>197.90000000000009</v>
      </c>
    </row>
    <row r="350" spans="2:29" ht="74.25" customHeight="1">
      <c r="B350" s="51"/>
      <c r="C350" s="53"/>
      <c r="D350" s="23" t="s">
        <v>172</v>
      </c>
      <c r="E350" s="24">
        <v>0</v>
      </c>
      <c r="F350" s="24">
        <v>0</v>
      </c>
      <c r="G350" s="24">
        <v>0</v>
      </c>
      <c r="H350" s="24">
        <v>0</v>
      </c>
      <c r="I350" s="24">
        <v>0</v>
      </c>
      <c r="J350" s="24">
        <v>0</v>
      </c>
      <c r="K350" s="24">
        <v>0</v>
      </c>
      <c r="L350" s="24">
        <v>0</v>
      </c>
      <c r="M350" s="24">
        <v>0</v>
      </c>
      <c r="N350" s="24">
        <v>0</v>
      </c>
      <c r="O350" s="25">
        <v>0</v>
      </c>
      <c r="P350" s="25">
        <v>0</v>
      </c>
      <c r="Q350" s="25">
        <v>0</v>
      </c>
      <c r="R350" s="25">
        <v>0</v>
      </c>
      <c r="S350" s="25">
        <v>0</v>
      </c>
      <c r="T350" s="25">
        <v>0</v>
      </c>
      <c r="U350" s="25">
        <v>0</v>
      </c>
      <c r="V350" s="25">
        <v>1557.2</v>
      </c>
      <c r="W350" s="25">
        <v>0</v>
      </c>
      <c r="X350" s="25">
        <v>0</v>
      </c>
      <c r="Y350" s="25">
        <v>0</v>
      </c>
      <c r="Z350" s="25">
        <v>0</v>
      </c>
      <c r="AA350" s="55"/>
      <c r="AB350" s="57"/>
      <c r="AC350" s="59"/>
    </row>
    <row r="351" spans="2:29" ht="99.75" customHeight="1">
      <c r="B351" s="50">
        <v>179</v>
      </c>
      <c r="C351" s="52" t="s">
        <v>223</v>
      </c>
      <c r="D351" s="23" t="s">
        <v>182</v>
      </c>
      <c r="E351" s="24">
        <v>0</v>
      </c>
      <c r="F351" s="24">
        <v>0</v>
      </c>
      <c r="G351" s="24">
        <v>0</v>
      </c>
      <c r="H351" s="24">
        <v>0</v>
      </c>
      <c r="I351" s="24">
        <v>0</v>
      </c>
      <c r="J351" s="24">
        <v>0</v>
      </c>
      <c r="K351" s="24">
        <v>0</v>
      </c>
      <c r="L351" s="24">
        <v>0</v>
      </c>
      <c r="M351" s="24">
        <v>0</v>
      </c>
      <c r="N351" s="24">
        <v>0</v>
      </c>
      <c r="O351" s="25">
        <v>0</v>
      </c>
      <c r="P351" s="25">
        <v>0</v>
      </c>
      <c r="Q351" s="25">
        <v>0</v>
      </c>
      <c r="R351" s="25">
        <v>0</v>
      </c>
      <c r="S351" s="25">
        <v>0</v>
      </c>
      <c r="T351" s="25">
        <v>0</v>
      </c>
      <c r="U351" s="25">
        <v>0</v>
      </c>
      <c r="V351" s="25">
        <v>0</v>
      </c>
      <c r="W351" s="25">
        <v>362</v>
      </c>
      <c r="X351" s="25">
        <v>0</v>
      </c>
      <c r="Y351" s="25">
        <v>0</v>
      </c>
      <c r="Z351" s="25">
        <v>0</v>
      </c>
      <c r="AA351" s="54">
        <f>SUM(E351:Z352)</f>
        <v>7030</v>
      </c>
      <c r="AB351" s="56">
        <v>6009.2</v>
      </c>
      <c r="AC351" s="58">
        <f t="shared" ref="AC351" si="158">AA351-AB351</f>
        <v>1020.8000000000002</v>
      </c>
    </row>
    <row r="352" spans="2:29" ht="75" customHeight="1">
      <c r="B352" s="51"/>
      <c r="C352" s="53"/>
      <c r="D352" s="23" t="s">
        <v>172</v>
      </c>
      <c r="E352" s="24">
        <v>0</v>
      </c>
      <c r="F352" s="24">
        <v>0</v>
      </c>
      <c r="G352" s="24">
        <v>0</v>
      </c>
      <c r="H352" s="24">
        <v>0</v>
      </c>
      <c r="I352" s="24">
        <v>0</v>
      </c>
      <c r="J352" s="24">
        <v>0</v>
      </c>
      <c r="K352" s="24">
        <v>0</v>
      </c>
      <c r="L352" s="24">
        <v>0</v>
      </c>
      <c r="M352" s="24">
        <v>0</v>
      </c>
      <c r="N352" s="24">
        <v>0</v>
      </c>
      <c r="O352" s="25">
        <v>0</v>
      </c>
      <c r="P352" s="25">
        <v>0</v>
      </c>
      <c r="Q352" s="25">
        <v>0</v>
      </c>
      <c r="R352" s="25">
        <v>0</v>
      </c>
      <c r="S352" s="25">
        <v>0</v>
      </c>
      <c r="T352" s="25">
        <v>0</v>
      </c>
      <c r="U352" s="25">
        <v>0</v>
      </c>
      <c r="V352" s="25">
        <v>0</v>
      </c>
      <c r="W352" s="25">
        <v>6668</v>
      </c>
      <c r="X352" s="25">
        <v>0</v>
      </c>
      <c r="Y352" s="25">
        <v>0</v>
      </c>
      <c r="Z352" s="25">
        <v>0</v>
      </c>
      <c r="AA352" s="55"/>
      <c r="AB352" s="57"/>
      <c r="AC352" s="59"/>
    </row>
    <row r="353" spans="2:29" ht="92.25" customHeight="1">
      <c r="B353" s="50">
        <v>180</v>
      </c>
      <c r="C353" s="52" t="s">
        <v>224</v>
      </c>
      <c r="D353" s="23" t="s">
        <v>182</v>
      </c>
      <c r="E353" s="24">
        <v>0</v>
      </c>
      <c r="F353" s="24">
        <v>0</v>
      </c>
      <c r="G353" s="24">
        <v>0</v>
      </c>
      <c r="H353" s="24">
        <v>0</v>
      </c>
      <c r="I353" s="24">
        <v>0</v>
      </c>
      <c r="J353" s="24">
        <v>0</v>
      </c>
      <c r="K353" s="24">
        <v>0</v>
      </c>
      <c r="L353" s="24">
        <v>0</v>
      </c>
      <c r="M353" s="24">
        <v>0</v>
      </c>
      <c r="N353" s="24">
        <v>0</v>
      </c>
      <c r="O353" s="25">
        <v>0</v>
      </c>
      <c r="P353" s="25">
        <v>0</v>
      </c>
      <c r="Q353" s="25">
        <v>0</v>
      </c>
      <c r="R353" s="25">
        <v>0</v>
      </c>
      <c r="S353" s="25">
        <v>0</v>
      </c>
      <c r="T353" s="25">
        <v>0</v>
      </c>
      <c r="U353" s="25">
        <v>0</v>
      </c>
      <c r="V353" s="25">
        <v>0</v>
      </c>
      <c r="W353" s="25">
        <v>127.3</v>
      </c>
      <c r="X353" s="25">
        <v>0</v>
      </c>
      <c r="Y353" s="25">
        <v>0</v>
      </c>
      <c r="Z353" s="25">
        <v>0</v>
      </c>
      <c r="AA353" s="54">
        <f>SUM(E353:Z354)</f>
        <v>2473.4</v>
      </c>
      <c r="AB353" s="56">
        <v>2114.3000000000002</v>
      </c>
      <c r="AC353" s="62">
        <f t="shared" ref="AC353" si="159">AA353-AB353</f>
        <v>359.09999999999991</v>
      </c>
    </row>
    <row r="354" spans="2:29" ht="81.75" customHeight="1">
      <c r="B354" s="51"/>
      <c r="C354" s="53"/>
      <c r="D354" s="23" t="s">
        <v>172</v>
      </c>
      <c r="E354" s="24">
        <v>0</v>
      </c>
      <c r="F354" s="24">
        <v>0</v>
      </c>
      <c r="G354" s="24">
        <v>0</v>
      </c>
      <c r="H354" s="24">
        <v>0</v>
      </c>
      <c r="I354" s="24">
        <v>0</v>
      </c>
      <c r="J354" s="24">
        <v>0</v>
      </c>
      <c r="K354" s="24">
        <v>0</v>
      </c>
      <c r="L354" s="24">
        <v>0</v>
      </c>
      <c r="M354" s="24">
        <v>0</v>
      </c>
      <c r="N354" s="24">
        <v>0</v>
      </c>
      <c r="O354" s="25">
        <v>0</v>
      </c>
      <c r="P354" s="25">
        <v>0</v>
      </c>
      <c r="Q354" s="25">
        <v>0</v>
      </c>
      <c r="R354" s="25">
        <v>0</v>
      </c>
      <c r="S354" s="25">
        <v>0</v>
      </c>
      <c r="T354" s="25">
        <v>0</v>
      </c>
      <c r="U354" s="25">
        <v>0</v>
      </c>
      <c r="V354" s="25">
        <v>0</v>
      </c>
      <c r="W354" s="25">
        <v>2346.1</v>
      </c>
      <c r="X354" s="25">
        <v>0</v>
      </c>
      <c r="Y354" s="25">
        <v>0</v>
      </c>
      <c r="Z354" s="25">
        <v>0</v>
      </c>
      <c r="AA354" s="55"/>
      <c r="AB354" s="57"/>
      <c r="AC354" s="63"/>
    </row>
    <row r="355" spans="2:29" ht="91.5" customHeight="1">
      <c r="B355" s="50">
        <v>181</v>
      </c>
      <c r="C355" s="52" t="s">
        <v>59</v>
      </c>
      <c r="D355" s="23" t="s">
        <v>182</v>
      </c>
      <c r="E355" s="24">
        <v>0</v>
      </c>
      <c r="F355" s="24">
        <v>0</v>
      </c>
      <c r="G355" s="24">
        <v>0</v>
      </c>
      <c r="H355" s="24">
        <v>0</v>
      </c>
      <c r="I355" s="24">
        <v>0</v>
      </c>
      <c r="J355" s="24">
        <v>0</v>
      </c>
      <c r="K355" s="24">
        <v>0</v>
      </c>
      <c r="L355" s="24">
        <v>0</v>
      </c>
      <c r="M355" s="24">
        <v>0</v>
      </c>
      <c r="N355" s="24">
        <v>0</v>
      </c>
      <c r="O355" s="25">
        <v>0</v>
      </c>
      <c r="P355" s="25">
        <v>0</v>
      </c>
      <c r="Q355" s="25">
        <v>0</v>
      </c>
      <c r="R355" s="25">
        <v>0</v>
      </c>
      <c r="S355" s="25">
        <v>0</v>
      </c>
      <c r="T355" s="25">
        <v>971.8</v>
      </c>
      <c r="U355" s="25">
        <v>0</v>
      </c>
      <c r="V355" s="25">
        <v>0</v>
      </c>
      <c r="W355" s="25">
        <v>0</v>
      </c>
      <c r="X355" s="25">
        <v>0</v>
      </c>
      <c r="Y355" s="25">
        <v>0</v>
      </c>
      <c r="Z355" s="25">
        <v>0</v>
      </c>
      <c r="AA355" s="54">
        <f>SUM(E355:Z356)</f>
        <v>7680.7</v>
      </c>
      <c r="AB355" s="56">
        <v>5050.3</v>
      </c>
      <c r="AC355" s="58">
        <f t="shared" ref="AC355" si="160">AA355-AB355</f>
        <v>2630.3999999999996</v>
      </c>
    </row>
    <row r="356" spans="2:29" ht="75">
      <c r="B356" s="51"/>
      <c r="C356" s="53"/>
      <c r="D356" s="23" t="s">
        <v>172</v>
      </c>
      <c r="E356" s="24">
        <v>0</v>
      </c>
      <c r="F356" s="24">
        <v>0</v>
      </c>
      <c r="G356" s="24">
        <v>0</v>
      </c>
      <c r="H356" s="24">
        <v>0</v>
      </c>
      <c r="I356" s="24">
        <v>0</v>
      </c>
      <c r="J356" s="24">
        <v>0</v>
      </c>
      <c r="K356" s="24">
        <v>0</v>
      </c>
      <c r="L356" s="24">
        <v>0</v>
      </c>
      <c r="M356" s="24">
        <v>0</v>
      </c>
      <c r="N356" s="24">
        <v>0</v>
      </c>
      <c r="O356" s="25">
        <v>0</v>
      </c>
      <c r="P356" s="25">
        <v>0</v>
      </c>
      <c r="Q356" s="25">
        <v>0</v>
      </c>
      <c r="R356" s="25">
        <v>0</v>
      </c>
      <c r="S356" s="25">
        <v>0</v>
      </c>
      <c r="T356" s="25">
        <v>6708.9</v>
      </c>
      <c r="U356" s="25">
        <v>0</v>
      </c>
      <c r="V356" s="25">
        <v>0</v>
      </c>
      <c r="W356" s="25">
        <v>0</v>
      </c>
      <c r="X356" s="25">
        <v>0</v>
      </c>
      <c r="Y356" s="25">
        <v>0</v>
      </c>
      <c r="Z356" s="25">
        <v>0</v>
      </c>
      <c r="AA356" s="55"/>
      <c r="AB356" s="57"/>
      <c r="AC356" s="59"/>
    </row>
    <row r="357" spans="2:29" ht="93.75">
      <c r="B357" s="50">
        <v>182</v>
      </c>
      <c r="C357" s="69" t="s">
        <v>60</v>
      </c>
      <c r="D357" s="23" t="s">
        <v>182</v>
      </c>
      <c r="E357" s="24">
        <v>0</v>
      </c>
      <c r="F357" s="24">
        <v>0</v>
      </c>
      <c r="G357" s="24">
        <v>0</v>
      </c>
      <c r="H357" s="24">
        <v>0</v>
      </c>
      <c r="I357" s="24">
        <v>0</v>
      </c>
      <c r="J357" s="24">
        <v>0</v>
      </c>
      <c r="K357" s="24">
        <v>0</v>
      </c>
      <c r="L357" s="24">
        <v>0</v>
      </c>
      <c r="M357" s="24">
        <v>0</v>
      </c>
      <c r="N357" s="24">
        <v>0</v>
      </c>
      <c r="O357" s="25">
        <v>0</v>
      </c>
      <c r="P357" s="25">
        <v>1301.3</v>
      </c>
      <c r="Q357" s="25">
        <v>0</v>
      </c>
      <c r="R357" s="25">
        <v>0</v>
      </c>
      <c r="S357" s="25">
        <v>0</v>
      </c>
      <c r="T357" s="25">
        <v>0</v>
      </c>
      <c r="U357" s="25">
        <v>0</v>
      </c>
      <c r="V357" s="25">
        <v>0</v>
      </c>
      <c r="W357" s="25">
        <v>0</v>
      </c>
      <c r="X357" s="25">
        <v>0</v>
      </c>
      <c r="Y357" s="25">
        <v>0</v>
      </c>
      <c r="Z357" s="25">
        <v>0</v>
      </c>
      <c r="AA357" s="54">
        <f>SUM(E357:Z358)</f>
        <v>11889.099999999999</v>
      </c>
      <c r="AB357" s="56">
        <v>5395.6</v>
      </c>
      <c r="AC357" s="58">
        <f t="shared" ref="AC357" si="161">AA357-AB357</f>
        <v>6493.4999999999982</v>
      </c>
    </row>
    <row r="358" spans="2:29" ht="75">
      <c r="B358" s="51"/>
      <c r="C358" s="70"/>
      <c r="D358" s="23" t="s">
        <v>172</v>
      </c>
      <c r="E358" s="24">
        <v>0</v>
      </c>
      <c r="F358" s="24">
        <v>0</v>
      </c>
      <c r="G358" s="24">
        <v>0</v>
      </c>
      <c r="H358" s="24">
        <v>0</v>
      </c>
      <c r="I358" s="24">
        <v>0</v>
      </c>
      <c r="J358" s="24">
        <v>0</v>
      </c>
      <c r="K358" s="24">
        <v>0</v>
      </c>
      <c r="L358" s="24">
        <v>0</v>
      </c>
      <c r="M358" s="24">
        <v>0</v>
      </c>
      <c r="N358" s="24">
        <v>0</v>
      </c>
      <c r="O358" s="25">
        <v>0</v>
      </c>
      <c r="P358" s="25">
        <v>10587.8</v>
      </c>
      <c r="Q358" s="25">
        <v>0</v>
      </c>
      <c r="R358" s="25">
        <v>0</v>
      </c>
      <c r="S358" s="25">
        <v>0</v>
      </c>
      <c r="T358" s="25">
        <v>0</v>
      </c>
      <c r="U358" s="25">
        <v>0</v>
      </c>
      <c r="V358" s="25">
        <v>0</v>
      </c>
      <c r="W358" s="25">
        <v>0</v>
      </c>
      <c r="X358" s="25">
        <v>0</v>
      </c>
      <c r="Y358" s="25">
        <v>0</v>
      </c>
      <c r="Z358" s="25">
        <v>0</v>
      </c>
      <c r="AA358" s="55"/>
      <c r="AB358" s="57"/>
      <c r="AC358" s="59"/>
    </row>
    <row r="359" spans="2:29" ht="93.75" customHeight="1">
      <c r="B359" s="50">
        <v>183</v>
      </c>
      <c r="C359" s="69" t="s">
        <v>188</v>
      </c>
      <c r="D359" s="23" t="s">
        <v>182</v>
      </c>
      <c r="E359" s="24">
        <v>0</v>
      </c>
      <c r="F359" s="24">
        <v>0</v>
      </c>
      <c r="G359" s="24">
        <v>0</v>
      </c>
      <c r="H359" s="24">
        <v>0</v>
      </c>
      <c r="I359" s="24">
        <v>0</v>
      </c>
      <c r="J359" s="24">
        <v>0</v>
      </c>
      <c r="K359" s="24">
        <v>0</v>
      </c>
      <c r="L359" s="24">
        <v>0</v>
      </c>
      <c r="M359" s="24">
        <v>0</v>
      </c>
      <c r="N359" s="24">
        <v>0</v>
      </c>
      <c r="O359" s="25">
        <v>0</v>
      </c>
      <c r="P359" s="25">
        <v>0</v>
      </c>
      <c r="Q359" s="25">
        <v>0</v>
      </c>
      <c r="R359" s="25">
        <v>0</v>
      </c>
      <c r="S359" s="25">
        <v>0</v>
      </c>
      <c r="T359" s="25">
        <v>0</v>
      </c>
      <c r="U359" s="25">
        <v>0</v>
      </c>
      <c r="V359" s="25">
        <v>0</v>
      </c>
      <c r="W359" s="25">
        <v>0</v>
      </c>
      <c r="X359" s="25">
        <v>502.7</v>
      </c>
      <c r="Y359" s="25">
        <v>0</v>
      </c>
      <c r="Z359" s="25">
        <v>0</v>
      </c>
      <c r="AA359" s="54">
        <f>SUM(E359:Z360)</f>
        <v>3972.8999999999996</v>
      </c>
      <c r="AB359" s="56">
        <v>2612.1999999999998</v>
      </c>
      <c r="AC359" s="58">
        <f t="shared" ref="AC359" si="162">AA359-AB359</f>
        <v>1360.6999999999998</v>
      </c>
    </row>
    <row r="360" spans="2:29" ht="75">
      <c r="B360" s="51"/>
      <c r="C360" s="70"/>
      <c r="D360" s="23" t="s">
        <v>172</v>
      </c>
      <c r="E360" s="24">
        <v>0</v>
      </c>
      <c r="F360" s="24">
        <v>0</v>
      </c>
      <c r="G360" s="24">
        <v>0</v>
      </c>
      <c r="H360" s="24">
        <v>0</v>
      </c>
      <c r="I360" s="24">
        <v>0</v>
      </c>
      <c r="J360" s="24">
        <v>0</v>
      </c>
      <c r="K360" s="24">
        <v>0</v>
      </c>
      <c r="L360" s="24">
        <v>0</v>
      </c>
      <c r="M360" s="24">
        <v>0</v>
      </c>
      <c r="N360" s="24">
        <v>0</v>
      </c>
      <c r="O360" s="25">
        <v>0</v>
      </c>
      <c r="P360" s="25">
        <v>0</v>
      </c>
      <c r="Q360" s="25">
        <v>0</v>
      </c>
      <c r="R360" s="25">
        <v>0</v>
      </c>
      <c r="S360" s="25">
        <v>0</v>
      </c>
      <c r="T360" s="25">
        <v>0</v>
      </c>
      <c r="U360" s="25">
        <v>0</v>
      </c>
      <c r="V360" s="25">
        <v>0</v>
      </c>
      <c r="W360" s="25">
        <v>0</v>
      </c>
      <c r="X360" s="25">
        <v>3470.2</v>
      </c>
      <c r="Y360" s="25">
        <v>0</v>
      </c>
      <c r="Z360" s="25">
        <v>0</v>
      </c>
      <c r="AA360" s="55"/>
      <c r="AB360" s="57"/>
      <c r="AC360" s="59"/>
    </row>
    <row r="361" spans="2:29" ht="93.75">
      <c r="B361" s="50">
        <v>184</v>
      </c>
      <c r="C361" s="52" t="s">
        <v>232</v>
      </c>
      <c r="D361" s="23" t="s">
        <v>182</v>
      </c>
      <c r="E361" s="24">
        <v>0</v>
      </c>
      <c r="F361" s="24">
        <v>0</v>
      </c>
      <c r="G361" s="24">
        <v>0</v>
      </c>
      <c r="H361" s="24">
        <v>0</v>
      </c>
      <c r="I361" s="24">
        <v>0</v>
      </c>
      <c r="J361" s="24">
        <v>0</v>
      </c>
      <c r="K361" s="24">
        <v>0</v>
      </c>
      <c r="L361" s="24">
        <v>0</v>
      </c>
      <c r="M361" s="24">
        <v>0</v>
      </c>
      <c r="N361" s="24">
        <v>0</v>
      </c>
      <c r="O361" s="25">
        <v>0</v>
      </c>
      <c r="P361" s="25">
        <v>0</v>
      </c>
      <c r="Q361" s="25">
        <v>0</v>
      </c>
      <c r="R361" s="25">
        <v>0</v>
      </c>
      <c r="S361" s="25">
        <v>0</v>
      </c>
      <c r="T361" s="25">
        <v>0</v>
      </c>
      <c r="U361" s="25">
        <v>0</v>
      </c>
      <c r="V361" s="25">
        <v>0</v>
      </c>
      <c r="W361" s="25">
        <v>0</v>
      </c>
      <c r="X361" s="25">
        <v>965.3</v>
      </c>
      <c r="Y361" s="25">
        <v>0</v>
      </c>
      <c r="Z361" s="25">
        <v>0</v>
      </c>
      <c r="AA361" s="54">
        <f>SUM(E361:Z362)</f>
        <v>7628</v>
      </c>
      <c r="AB361" s="56">
        <v>5015.5</v>
      </c>
      <c r="AC361" s="58">
        <f t="shared" ref="AC361" si="163">AA361-AB361</f>
        <v>2612.5</v>
      </c>
    </row>
    <row r="362" spans="2:29" ht="75">
      <c r="B362" s="75"/>
      <c r="C362" s="77"/>
      <c r="D362" s="23" t="s">
        <v>172</v>
      </c>
      <c r="E362" s="24">
        <v>0</v>
      </c>
      <c r="F362" s="24">
        <v>0</v>
      </c>
      <c r="G362" s="24">
        <v>0</v>
      </c>
      <c r="H362" s="24">
        <v>0</v>
      </c>
      <c r="I362" s="24">
        <v>0</v>
      </c>
      <c r="J362" s="24">
        <v>0</v>
      </c>
      <c r="K362" s="24">
        <v>0</v>
      </c>
      <c r="L362" s="24">
        <v>0</v>
      </c>
      <c r="M362" s="24">
        <v>0</v>
      </c>
      <c r="N362" s="24">
        <v>0</v>
      </c>
      <c r="O362" s="25">
        <v>0</v>
      </c>
      <c r="P362" s="25">
        <v>0</v>
      </c>
      <c r="Q362" s="25">
        <v>0</v>
      </c>
      <c r="R362" s="25">
        <v>0</v>
      </c>
      <c r="S362" s="25">
        <v>0</v>
      </c>
      <c r="T362" s="31">
        <v>0</v>
      </c>
      <c r="U362" s="25">
        <v>0</v>
      </c>
      <c r="V362" s="25">
        <v>0</v>
      </c>
      <c r="W362" s="25">
        <v>0</v>
      </c>
      <c r="X362" s="25">
        <v>6662.7</v>
      </c>
      <c r="Y362" s="25">
        <v>0</v>
      </c>
      <c r="Z362" s="25">
        <v>0</v>
      </c>
      <c r="AA362" s="71"/>
      <c r="AB362" s="57"/>
      <c r="AC362" s="59"/>
    </row>
    <row r="363" spans="2:29" ht="310.5" customHeight="1">
      <c r="B363" s="36">
        <v>185</v>
      </c>
      <c r="C363" s="37" t="s">
        <v>225</v>
      </c>
      <c r="D363" s="23" t="s">
        <v>182</v>
      </c>
      <c r="E363" s="24">
        <v>0</v>
      </c>
      <c r="F363" s="24">
        <v>0</v>
      </c>
      <c r="G363" s="24">
        <v>0</v>
      </c>
      <c r="H363" s="24">
        <v>0</v>
      </c>
      <c r="I363" s="24">
        <v>0</v>
      </c>
      <c r="J363" s="24">
        <v>0</v>
      </c>
      <c r="K363" s="24">
        <v>0</v>
      </c>
      <c r="L363" s="24">
        <v>0</v>
      </c>
      <c r="M363" s="24">
        <v>0</v>
      </c>
      <c r="N363" s="24">
        <v>0</v>
      </c>
      <c r="O363" s="25">
        <v>0</v>
      </c>
      <c r="P363" s="25">
        <v>0</v>
      </c>
      <c r="Q363" s="25">
        <v>0</v>
      </c>
      <c r="R363" s="25">
        <v>0</v>
      </c>
      <c r="S363" s="38">
        <v>0</v>
      </c>
      <c r="T363" s="34">
        <v>0</v>
      </c>
      <c r="U363" s="25">
        <v>0</v>
      </c>
      <c r="V363" s="25">
        <v>0</v>
      </c>
      <c r="W363" s="25">
        <v>0</v>
      </c>
      <c r="X363" s="25">
        <v>2466.4</v>
      </c>
      <c r="Y363" s="25">
        <v>0</v>
      </c>
      <c r="Z363" s="25">
        <v>0</v>
      </c>
      <c r="AA363" s="39">
        <f>SUM(E363:Z364)</f>
        <v>19493.2</v>
      </c>
      <c r="AB363" s="56">
        <v>12817.3</v>
      </c>
      <c r="AC363" s="58">
        <f t="shared" ref="AC363" si="164">AA363-AB363</f>
        <v>6675.9000000000015</v>
      </c>
    </row>
    <row r="364" spans="2:29" ht="288.75" customHeight="1">
      <c r="B364" s="40"/>
      <c r="C364" s="41" t="s">
        <v>226</v>
      </c>
      <c r="D364" s="23" t="s">
        <v>172</v>
      </c>
      <c r="E364" s="24">
        <v>0</v>
      </c>
      <c r="F364" s="24">
        <v>0</v>
      </c>
      <c r="G364" s="24">
        <v>0</v>
      </c>
      <c r="H364" s="24">
        <v>0</v>
      </c>
      <c r="I364" s="24">
        <v>0</v>
      </c>
      <c r="J364" s="24">
        <v>0</v>
      </c>
      <c r="K364" s="24">
        <v>0</v>
      </c>
      <c r="L364" s="24">
        <v>0</v>
      </c>
      <c r="M364" s="24">
        <v>0</v>
      </c>
      <c r="N364" s="24">
        <v>0</v>
      </c>
      <c r="O364" s="25">
        <v>0</v>
      </c>
      <c r="P364" s="25">
        <v>0</v>
      </c>
      <c r="Q364" s="25">
        <v>0</v>
      </c>
      <c r="R364" s="25">
        <v>0</v>
      </c>
      <c r="S364" s="25">
        <v>0</v>
      </c>
      <c r="T364" s="25">
        <v>0</v>
      </c>
      <c r="U364" s="25">
        <v>0</v>
      </c>
      <c r="V364" s="25">
        <v>0</v>
      </c>
      <c r="W364" s="25">
        <v>0</v>
      </c>
      <c r="X364" s="25">
        <v>17026.8</v>
      </c>
      <c r="Y364" s="25">
        <v>0</v>
      </c>
      <c r="Z364" s="25">
        <v>0</v>
      </c>
      <c r="AA364" s="42"/>
      <c r="AB364" s="57"/>
      <c r="AC364" s="59"/>
    </row>
    <row r="365" spans="2:29" ht="93.75">
      <c r="B365" s="50">
        <v>186</v>
      </c>
      <c r="C365" s="52" t="s">
        <v>227</v>
      </c>
      <c r="D365" s="23" t="s">
        <v>182</v>
      </c>
      <c r="E365" s="24">
        <v>0</v>
      </c>
      <c r="F365" s="24">
        <v>0</v>
      </c>
      <c r="G365" s="24">
        <v>0</v>
      </c>
      <c r="H365" s="24">
        <v>0</v>
      </c>
      <c r="I365" s="24">
        <v>0</v>
      </c>
      <c r="J365" s="24">
        <v>0</v>
      </c>
      <c r="K365" s="24">
        <v>0</v>
      </c>
      <c r="L365" s="24">
        <v>0</v>
      </c>
      <c r="M365" s="24">
        <v>0</v>
      </c>
      <c r="N365" s="24">
        <v>0</v>
      </c>
      <c r="O365" s="25">
        <v>0</v>
      </c>
      <c r="P365" s="25">
        <v>0</v>
      </c>
      <c r="Q365" s="25">
        <v>0</v>
      </c>
      <c r="R365" s="25">
        <v>0</v>
      </c>
      <c r="S365" s="25">
        <v>0</v>
      </c>
      <c r="T365" s="25">
        <v>0</v>
      </c>
      <c r="U365" s="25">
        <v>0</v>
      </c>
      <c r="V365" s="25">
        <v>0</v>
      </c>
      <c r="W365" s="25">
        <v>0</v>
      </c>
      <c r="X365" s="25">
        <v>1340.4</v>
      </c>
      <c r="Y365" s="25">
        <v>0</v>
      </c>
      <c r="Z365" s="25">
        <v>0</v>
      </c>
      <c r="AA365" s="54">
        <f>SUM(E365:Z366)</f>
        <v>10594</v>
      </c>
      <c r="AB365" s="56">
        <v>5088.6000000000004</v>
      </c>
      <c r="AC365" s="58">
        <f t="shared" ref="AC365" si="165">AA365-AB365</f>
        <v>5505.4</v>
      </c>
    </row>
    <row r="366" spans="2:29" ht="75">
      <c r="B366" s="51"/>
      <c r="C366" s="53"/>
      <c r="D366" s="23" t="s">
        <v>172</v>
      </c>
      <c r="E366" s="24">
        <v>0</v>
      </c>
      <c r="F366" s="24">
        <v>0</v>
      </c>
      <c r="G366" s="24">
        <v>0</v>
      </c>
      <c r="H366" s="24">
        <v>0</v>
      </c>
      <c r="I366" s="24">
        <v>0</v>
      </c>
      <c r="J366" s="24">
        <v>0</v>
      </c>
      <c r="K366" s="24">
        <v>0</v>
      </c>
      <c r="L366" s="24">
        <v>0</v>
      </c>
      <c r="M366" s="24">
        <v>0</v>
      </c>
      <c r="N366" s="24">
        <v>0</v>
      </c>
      <c r="O366" s="25">
        <v>0</v>
      </c>
      <c r="P366" s="25">
        <v>0</v>
      </c>
      <c r="Q366" s="25">
        <v>0</v>
      </c>
      <c r="R366" s="25">
        <v>0</v>
      </c>
      <c r="S366" s="25">
        <v>0</v>
      </c>
      <c r="T366" s="25">
        <v>0</v>
      </c>
      <c r="U366" s="25">
        <v>0</v>
      </c>
      <c r="V366" s="25">
        <v>0</v>
      </c>
      <c r="W366" s="25">
        <v>0</v>
      </c>
      <c r="X366" s="25">
        <v>9253.6</v>
      </c>
      <c r="Y366" s="25">
        <v>0</v>
      </c>
      <c r="Z366" s="25">
        <v>0</v>
      </c>
      <c r="AA366" s="55"/>
      <c r="AB366" s="57"/>
      <c r="AC366" s="59"/>
    </row>
    <row r="367" spans="2:29" ht="93.75">
      <c r="B367" s="50">
        <v>187</v>
      </c>
      <c r="C367" s="69" t="s">
        <v>61</v>
      </c>
      <c r="D367" s="23" t="s">
        <v>182</v>
      </c>
      <c r="E367" s="24">
        <v>0</v>
      </c>
      <c r="F367" s="24">
        <v>0</v>
      </c>
      <c r="G367" s="24">
        <v>0</v>
      </c>
      <c r="H367" s="24">
        <v>0</v>
      </c>
      <c r="I367" s="24">
        <v>0</v>
      </c>
      <c r="J367" s="24">
        <v>0</v>
      </c>
      <c r="K367" s="24">
        <v>0</v>
      </c>
      <c r="L367" s="24">
        <v>0</v>
      </c>
      <c r="M367" s="24">
        <v>0</v>
      </c>
      <c r="N367" s="24">
        <v>0</v>
      </c>
      <c r="O367" s="25">
        <v>0</v>
      </c>
      <c r="P367" s="25">
        <v>0</v>
      </c>
      <c r="Q367" s="25">
        <v>0</v>
      </c>
      <c r="R367" s="25">
        <v>0</v>
      </c>
      <c r="S367" s="25">
        <v>0</v>
      </c>
      <c r="T367" s="25">
        <v>0</v>
      </c>
      <c r="U367" s="25">
        <v>0</v>
      </c>
      <c r="V367" s="25">
        <v>0</v>
      </c>
      <c r="W367" s="25">
        <v>0</v>
      </c>
      <c r="X367" s="25">
        <v>1005.3</v>
      </c>
      <c r="Y367" s="25">
        <v>0</v>
      </c>
      <c r="Z367" s="25">
        <v>0</v>
      </c>
      <c r="AA367" s="54">
        <f>SUM(E367:Z368)</f>
        <v>7945.5</v>
      </c>
      <c r="AB367" s="56">
        <v>4084.7</v>
      </c>
      <c r="AC367" s="58">
        <f t="shared" ref="AC367" si="166">AA367-AB367</f>
        <v>3860.8</v>
      </c>
    </row>
    <row r="368" spans="2:29" ht="75">
      <c r="B368" s="51"/>
      <c r="C368" s="70"/>
      <c r="D368" s="23" t="s">
        <v>172</v>
      </c>
      <c r="E368" s="24">
        <v>0</v>
      </c>
      <c r="F368" s="24">
        <v>0</v>
      </c>
      <c r="G368" s="24">
        <v>0</v>
      </c>
      <c r="H368" s="24">
        <v>0</v>
      </c>
      <c r="I368" s="24">
        <v>0</v>
      </c>
      <c r="J368" s="24">
        <v>0</v>
      </c>
      <c r="K368" s="24">
        <v>0</v>
      </c>
      <c r="L368" s="24">
        <v>0</v>
      </c>
      <c r="M368" s="24">
        <v>0</v>
      </c>
      <c r="N368" s="24">
        <v>0</v>
      </c>
      <c r="O368" s="25">
        <v>0</v>
      </c>
      <c r="P368" s="25">
        <v>0</v>
      </c>
      <c r="Q368" s="25">
        <v>0</v>
      </c>
      <c r="R368" s="25">
        <v>0</v>
      </c>
      <c r="S368" s="25">
        <v>0</v>
      </c>
      <c r="T368" s="25">
        <v>0</v>
      </c>
      <c r="U368" s="25">
        <v>0</v>
      </c>
      <c r="V368" s="25">
        <v>0</v>
      </c>
      <c r="W368" s="25">
        <v>0</v>
      </c>
      <c r="X368" s="25">
        <v>6940.2</v>
      </c>
      <c r="Y368" s="25">
        <v>0</v>
      </c>
      <c r="Z368" s="25">
        <v>0</v>
      </c>
      <c r="AA368" s="55"/>
      <c r="AB368" s="57"/>
      <c r="AC368" s="59"/>
    </row>
    <row r="369" spans="2:29" ht="93.75">
      <c r="B369" s="50">
        <v>188</v>
      </c>
      <c r="C369" s="69" t="s">
        <v>62</v>
      </c>
      <c r="D369" s="23" t="s">
        <v>182</v>
      </c>
      <c r="E369" s="24">
        <v>0</v>
      </c>
      <c r="F369" s="24">
        <v>0</v>
      </c>
      <c r="G369" s="24">
        <v>0</v>
      </c>
      <c r="H369" s="24">
        <v>0</v>
      </c>
      <c r="I369" s="24">
        <v>0</v>
      </c>
      <c r="J369" s="24">
        <v>0</v>
      </c>
      <c r="K369" s="24">
        <v>0</v>
      </c>
      <c r="L369" s="24">
        <v>0</v>
      </c>
      <c r="M369" s="24">
        <v>0</v>
      </c>
      <c r="N369" s="24">
        <v>0</v>
      </c>
      <c r="O369" s="25">
        <v>0</v>
      </c>
      <c r="P369" s="25">
        <v>0</v>
      </c>
      <c r="Q369" s="25">
        <v>0</v>
      </c>
      <c r="R369" s="25">
        <v>0</v>
      </c>
      <c r="S369" s="25">
        <v>0</v>
      </c>
      <c r="T369" s="25">
        <v>0</v>
      </c>
      <c r="U369" s="25">
        <v>0</v>
      </c>
      <c r="V369" s="25">
        <v>0</v>
      </c>
      <c r="W369" s="25">
        <v>0</v>
      </c>
      <c r="X369" s="25">
        <v>446.5</v>
      </c>
      <c r="Y369" s="25">
        <v>0</v>
      </c>
      <c r="Z369" s="25">
        <v>0</v>
      </c>
      <c r="AA369" s="54">
        <f>SUM(E369:Z370)</f>
        <v>59735.4</v>
      </c>
      <c r="AB369" s="56">
        <v>3479.2</v>
      </c>
      <c r="AC369" s="58">
        <f t="shared" ref="AC369" si="167">AA369-AB369</f>
        <v>56256.200000000004</v>
      </c>
    </row>
    <row r="370" spans="2:29" ht="75">
      <c r="B370" s="51"/>
      <c r="C370" s="70"/>
      <c r="D370" s="23" t="s">
        <v>172</v>
      </c>
      <c r="E370" s="24">
        <v>0</v>
      </c>
      <c r="F370" s="24">
        <v>0</v>
      </c>
      <c r="G370" s="24">
        <v>0</v>
      </c>
      <c r="H370" s="24">
        <v>0</v>
      </c>
      <c r="I370" s="24">
        <v>0</v>
      </c>
      <c r="J370" s="24">
        <v>0</v>
      </c>
      <c r="K370" s="24">
        <v>0</v>
      </c>
      <c r="L370" s="24">
        <v>0</v>
      </c>
      <c r="M370" s="24">
        <v>0</v>
      </c>
      <c r="N370" s="24">
        <v>0</v>
      </c>
      <c r="O370" s="25">
        <v>0</v>
      </c>
      <c r="P370" s="25">
        <v>0</v>
      </c>
      <c r="Q370" s="25">
        <v>0</v>
      </c>
      <c r="R370" s="25">
        <v>0</v>
      </c>
      <c r="S370" s="25">
        <v>0</v>
      </c>
      <c r="T370" s="25">
        <v>0</v>
      </c>
      <c r="U370" s="25">
        <v>0</v>
      </c>
      <c r="V370" s="25">
        <v>0</v>
      </c>
      <c r="W370" s="25">
        <v>0</v>
      </c>
      <c r="X370" s="25">
        <v>59288.9</v>
      </c>
      <c r="Y370" s="25">
        <v>0</v>
      </c>
      <c r="Z370" s="25">
        <v>0</v>
      </c>
      <c r="AA370" s="55"/>
      <c r="AB370" s="57"/>
      <c r="AC370" s="59"/>
    </row>
    <row r="371" spans="2:29" ht="93.75">
      <c r="B371" s="50">
        <v>189</v>
      </c>
      <c r="C371" s="52" t="s">
        <v>118</v>
      </c>
      <c r="D371" s="23" t="s">
        <v>182</v>
      </c>
      <c r="E371" s="24">
        <v>0</v>
      </c>
      <c r="F371" s="24">
        <v>0</v>
      </c>
      <c r="G371" s="24">
        <v>0</v>
      </c>
      <c r="H371" s="24">
        <v>0</v>
      </c>
      <c r="I371" s="24">
        <v>0</v>
      </c>
      <c r="J371" s="24">
        <v>0</v>
      </c>
      <c r="K371" s="24">
        <v>0</v>
      </c>
      <c r="L371" s="24">
        <v>0</v>
      </c>
      <c r="M371" s="24">
        <v>0</v>
      </c>
      <c r="N371" s="24">
        <v>0</v>
      </c>
      <c r="O371" s="25">
        <v>0</v>
      </c>
      <c r="P371" s="25">
        <v>0</v>
      </c>
      <c r="Q371" s="25">
        <v>0</v>
      </c>
      <c r="R371" s="25">
        <v>0</v>
      </c>
      <c r="S371" s="25">
        <v>0</v>
      </c>
      <c r="T371" s="25">
        <v>0</v>
      </c>
      <c r="U371" s="25">
        <v>0</v>
      </c>
      <c r="V371" s="25">
        <v>0</v>
      </c>
      <c r="W371" s="25">
        <v>0</v>
      </c>
      <c r="X371" s="25">
        <v>0</v>
      </c>
      <c r="Y371" s="25">
        <v>3150.4</v>
      </c>
      <c r="Z371" s="25">
        <v>0</v>
      </c>
      <c r="AA371" s="54">
        <f>SUM(E371:Z372)</f>
        <v>61196.1</v>
      </c>
      <c r="AB371" s="56">
        <v>36743</v>
      </c>
      <c r="AC371" s="58">
        <f t="shared" ref="AC371" si="168">AA371-AB371</f>
        <v>24453.1</v>
      </c>
    </row>
    <row r="372" spans="2:29" ht="75">
      <c r="B372" s="51"/>
      <c r="C372" s="53"/>
      <c r="D372" s="23" t="s">
        <v>172</v>
      </c>
      <c r="E372" s="24">
        <v>0</v>
      </c>
      <c r="F372" s="24">
        <v>0</v>
      </c>
      <c r="G372" s="24">
        <v>0</v>
      </c>
      <c r="H372" s="24">
        <v>0</v>
      </c>
      <c r="I372" s="24">
        <v>0</v>
      </c>
      <c r="J372" s="24">
        <v>0</v>
      </c>
      <c r="K372" s="24">
        <v>0</v>
      </c>
      <c r="L372" s="24">
        <v>0</v>
      </c>
      <c r="M372" s="24">
        <v>0</v>
      </c>
      <c r="N372" s="24">
        <v>0</v>
      </c>
      <c r="O372" s="25">
        <v>0</v>
      </c>
      <c r="P372" s="25">
        <v>0</v>
      </c>
      <c r="Q372" s="25">
        <v>0</v>
      </c>
      <c r="R372" s="25">
        <v>0</v>
      </c>
      <c r="S372" s="25">
        <v>0</v>
      </c>
      <c r="T372" s="25">
        <v>0</v>
      </c>
      <c r="U372" s="25">
        <v>0</v>
      </c>
      <c r="V372" s="25">
        <v>0</v>
      </c>
      <c r="W372" s="25">
        <v>0</v>
      </c>
      <c r="X372" s="25">
        <v>0</v>
      </c>
      <c r="Y372" s="25">
        <v>58045.7</v>
      </c>
      <c r="Z372" s="25">
        <v>0</v>
      </c>
      <c r="AA372" s="55"/>
      <c r="AB372" s="57"/>
      <c r="AC372" s="59"/>
    </row>
    <row r="373" spans="2:29" ht="93.75">
      <c r="B373" s="50">
        <v>190</v>
      </c>
      <c r="C373" s="52" t="s">
        <v>8</v>
      </c>
      <c r="D373" s="23" t="s">
        <v>182</v>
      </c>
      <c r="E373" s="24">
        <v>0</v>
      </c>
      <c r="F373" s="24">
        <v>0</v>
      </c>
      <c r="G373" s="24">
        <v>0</v>
      </c>
      <c r="H373" s="24">
        <v>0</v>
      </c>
      <c r="I373" s="24">
        <v>0</v>
      </c>
      <c r="J373" s="24">
        <v>0</v>
      </c>
      <c r="K373" s="24">
        <v>0</v>
      </c>
      <c r="L373" s="24">
        <v>0</v>
      </c>
      <c r="M373" s="24">
        <v>0</v>
      </c>
      <c r="N373" s="24">
        <v>0</v>
      </c>
      <c r="O373" s="25">
        <v>0</v>
      </c>
      <c r="P373" s="25">
        <v>0</v>
      </c>
      <c r="Q373" s="25">
        <v>0</v>
      </c>
      <c r="R373" s="25">
        <v>0</v>
      </c>
      <c r="S373" s="25">
        <v>0</v>
      </c>
      <c r="T373" s="25">
        <v>0</v>
      </c>
      <c r="U373" s="25">
        <v>0</v>
      </c>
      <c r="V373" s="25">
        <v>0</v>
      </c>
      <c r="W373" s="25">
        <v>0</v>
      </c>
      <c r="X373" s="25">
        <v>0</v>
      </c>
      <c r="Y373" s="25">
        <v>794.5</v>
      </c>
      <c r="Z373" s="25">
        <v>0</v>
      </c>
      <c r="AA373" s="54">
        <f>SUM(E373:Z374)</f>
        <v>6280</v>
      </c>
      <c r="AB373" s="56">
        <v>3290.4</v>
      </c>
      <c r="AC373" s="58">
        <f t="shared" ref="AC373" si="169">AA373-AB373</f>
        <v>2989.6</v>
      </c>
    </row>
    <row r="374" spans="2:29" ht="75">
      <c r="B374" s="51"/>
      <c r="C374" s="53"/>
      <c r="D374" s="23" t="s">
        <v>172</v>
      </c>
      <c r="E374" s="24">
        <v>0</v>
      </c>
      <c r="F374" s="24">
        <v>0</v>
      </c>
      <c r="G374" s="24">
        <v>0</v>
      </c>
      <c r="H374" s="24">
        <v>0</v>
      </c>
      <c r="I374" s="24">
        <v>0</v>
      </c>
      <c r="J374" s="24">
        <v>0</v>
      </c>
      <c r="K374" s="24">
        <v>0</v>
      </c>
      <c r="L374" s="24">
        <v>0</v>
      </c>
      <c r="M374" s="24">
        <v>0</v>
      </c>
      <c r="N374" s="24">
        <v>0</v>
      </c>
      <c r="O374" s="25">
        <v>0</v>
      </c>
      <c r="P374" s="25">
        <v>0</v>
      </c>
      <c r="Q374" s="25">
        <v>0</v>
      </c>
      <c r="R374" s="25">
        <v>0</v>
      </c>
      <c r="S374" s="25">
        <v>0</v>
      </c>
      <c r="T374" s="25">
        <v>0</v>
      </c>
      <c r="U374" s="25">
        <v>0</v>
      </c>
      <c r="V374" s="25">
        <v>0</v>
      </c>
      <c r="W374" s="25">
        <v>0</v>
      </c>
      <c r="X374" s="25">
        <v>0</v>
      </c>
      <c r="Y374" s="25">
        <v>5485.5</v>
      </c>
      <c r="Z374" s="25">
        <v>0</v>
      </c>
      <c r="AA374" s="55"/>
      <c r="AB374" s="57"/>
      <c r="AC374" s="59"/>
    </row>
    <row r="375" spans="2:29" ht="93.75">
      <c r="B375" s="50">
        <v>191</v>
      </c>
      <c r="C375" s="52" t="s">
        <v>153</v>
      </c>
      <c r="D375" s="23" t="s">
        <v>182</v>
      </c>
      <c r="E375" s="24">
        <v>0</v>
      </c>
      <c r="F375" s="24">
        <v>0</v>
      </c>
      <c r="G375" s="24">
        <v>0</v>
      </c>
      <c r="H375" s="24">
        <v>0</v>
      </c>
      <c r="I375" s="24">
        <v>0</v>
      </c>
      <c r="J375" s="24">
        <v>0</v>
      </c>
      <c r="K375" s="24">
        <v>0</v>
      </c>
      <c r="L375" s="24">
        <v>0</v>
      </c>
      <c r="M375" s="24">
        <v>0</v>
      </c>
      <c r="N375" s="24">
        <v>0</v>
      </c>
      <c r="O375" s="25">
        <v>0</v>
      </c>
      <c r="P375" s="25">
        <v>0</v>
      </c>
      <c r="Q375" s="25">
        <v>0</v>
      </c>
      <c r="R375" s="25">
        <v>0</v>
      </c>
      <c r="S375" s="25">
        <v>0</v>
      </c>
      <c r="T375" s="25">
        <v>226.7</v>
      </c>
      <c r="U375" s="25">
        <v>0</v>
      </c>
      <c r="V375" s="25">
        <v>0</v>
      </c>
      <c r="W375" s="25">
        <v>0</v>
      </c>
      <c r="X375" s="25">
        <v>0</v>
      </c>
      <c r="Y375" s="25">
        <v>0</v>
      </c>
      <c r="Z375" s="25">
        <v>0</v>
      </c>
      <c r="AA375" s="54">
        <f>SUM(E375:Z376)</f>
        <v>1783.8</v>
      </c>
      <c r="AB375" s="56">
        <v>3290.4</v>
      </c>
      <c r="AC375" s="58">
        <f t="shared" ref="AC375" si="170">AA375-AB375</f>
        <v>-1506.6000000000001</v>
      </c>
    </row>
    <row r="376" spans="2:29" ht="75">
      <c r="B376" s="51"/>
      <c r="C376" s="53"/>
      <c r="D376" s="23" t="s">
        <v>172</v>
      </c>
      <c r="E376" s="24">
        <v>0</v>
      </c>
      <c r="F376" s="24">
        <v>0</v>
      </c>
      <c r="G376" s="24">
        <v>0</v>
      </c>
      <c r="H376" s="24">
        <v>0</v>
      </c>
      <c r="I376" s="24">
        <v>0</v>
      </c>
      <c r="J376" s="24">
        <v>0</v>
      </c>
      <c r="K376" s="24">
        <v>0</v>
      </c>
      <c r="L376" s="24">
        <v>0</v>
      </c>
      <c r="M376" s="24">
        <v>0</v>
      </c>
      <c r="N376" s="24">
        <v>0</v>
      </c>
      <c r="O376" s="25">
        <v>0</v>
      </c>
      <c r="P376" s="25">
        <v>0</v>
      </c>
      <c r="Q376" s="25">
        <v>0</v>
      </c>
      <c r="R376" s="25">
        <v>0</v>
      </c>
      <c r="S376" s="25">
        <v>0</v>
      </c>
      <c r="T376" s="25">
        <v>1557.1</v>
      </c>
      <c r="U376" s="25">
        <v>0</v>
      </c>
      <c r="V376" s="25">
        <v>0</v>
      </c>
      <c r="W376" s="25">
        <v>0</v>
      </c>
      <c r="X376" s="25">
        <v>0</v>
      </c>
      <c r="Y376" s="25">
        <v>0</v>
      </c>
      <c r="Z376" s="25">
        <v>0</v>
      </c>
      <c r="AA376" s="55"/>
      <c r="AB376" s="57"/>
      <c r="AC376" s="59"/>
    </row>
    <row r="377" spans="2:29" ht="93.75">
      <c r="B377" s="50">
        <v>192</v>
      </c>
      <c r="C377" s="52" t="s">
        <v>154</v>
      </c>
      <c r="D377" s="23" t="s">
        <v>182</v>
      </c>
      <c r="E377" s="24">
        <v>0</v>
      </c>
      <c r="F377" s="24">
        <v>0</v>
      </c>
      <c r="G377" s="24">
        <v>0</v>
      </c>
      <c r="H377" s="24">
        <v>0</v>
      </c>
      <c r="I377" s="24">
        <v>0</v>
      </c>
      <c r="J377" s="24">
        <v>0</v>
      </c>
      <c r="K377" s="24">
        <v>0</v>
      </c>
      <c r="L377" s="24">
        <v>0</v>
      </c>
      <c r="M377" s="24">
        <v>0</v>
      </c>
      <c r="N377" s="24">
        <v>0</v>
      </c>
      <c r="O377" s="25">
        <v>0</v>
      </c>
      <c r="P377" s="25">
        <v>0</v>
      </c>
      <c r="Q377" s="25">
        <v>0</v>
      </c>
      <c r="R377" s="25">
        <v>0</v>
      </c>
      <c r="S377" s="25">
        <v>0</v>
      </c>
      <c r="T377" s="25">
        <v>421</v>
      </c>
      <c r="U377" s="25">
        <v>0</v>
      </c>
      <c r="V377" s="25">
        <v>0</v>
      </c>
      <c r="W377" s="25">
        <v>0</v>
      </c>
      <c r="X377" s="25">
        <v>0</v>
      </c>
      <c r="Y377" s="25">
        <v>0</v>
      </c>
      <c r="Z377" s="25">
        <v>0</v>
      </c>
      <c r="AA377" s="54">
        <f>SUM(E377:Z378)</f>
        <v>3312.7</v>
      </c>
      <c r="AB377" s="56">
        <v>3290.4</v>
      </c>
      <c r="AC377" s="58">
        <f t="shared" ref="AC377" si="171">AA377-AB377</f>
        <v>22.299999999999727</v>
      </c>
    </row>
    <row r="378" spans="2:29" ht="75">
      <c r="B378" s="51"/>
      <c r="C378" s="53"/>
      <c r="D378" s="23" t="s">
        <v>172</v>
      </c>
      <c r="E378" s="24">
        <v>0</v>
      </c>
      <c r="F378" s="24">
        <v>0</v>
      </c>
      <c r="G378" s="24">
        <v>0</v>
      </c>
      <c r="H378" s="24">
        <v>0</v>
      </c>
      <c r="I378" s="24">
        <v>0</v>
      </c>
      <c r="J378" s="24">
        <v>0</v>
      </c>
      <c r="K378" s="24">
        <v>0</v>
      </c>
      <c r="L378" s="24">
        <v>0</v>
      </c>
      <c r="M378" s="24">
        <v>0</v>
      </c>
      <c r="N378" s="24">
        <v>0</v>
      </c>
      <c r="O378" s="25">
        <v>0</v>
      </c>
      <c r="P378" s="25">
        <v>0</v>
      </c>
      <c r="Q378" s="25">
        <v>0</v>
      </c>
      <c r="R378" s="25">
        <v>0</v>
      </c>
      <c r="S378" s="25">
        <v>0</v>
      </c>
      <c r="T378" s="25">
        <v>2891.7</v>
      </c>
      <c r="U378" s="25">
        <v>0</v>
      </c>
      <c r="V378" s="25">
        <v>0</v>
      </c>
      <c r="W378" s="25">
        <v>0</v>
      </c>
      <c r="X378" s="25">
        <v>0</v>
      </c>
      <c r="Y378" s="25">
        <v>0</v>
      </c>
      <c r="Z378" s="25">
        <v>0</v>
      </c>
      <c r="AA378" s="55"/>
      <c r="AB378" s="57"/>
      <c r="AC378" s="59"/>
    </row>
    <row r="379" spans="2:29" ht="93.75">
      <c r="B379" s="50">
        <v>193</v>
      </c>
      <c r="C379" s="52" t="s">
        <v>155</v>
      </c>
      <c r="D379" s="23" t="s">
        <v>182</v>
      </c>
      <c r="E379" s="24">
        <v>0</v>
      </c>
      <c r="F379" s="24">
        <v>0</v>
      </c>
      <c r="G379" s="24">
        <v>0</v>
      </c>
      <c r="H379" s="24">
        <v>0</v>
      </c>
      <c r="I379" s="24">
        <v>0</v>
      </c>
      <c r="J379" s="24">
        <v>0</v>
      </c>
      <c r="K379" s="24">
        <v>0</v>
      </c>
      <c r="L379" s="24">
        <v>0</v>
      </c>
      <c r="M379" s="24">
        <v>0</v>
      </c>
      <c r="N379" s="24">
        <v>0</v>
      </c>
      <c r="O379" s="25">
        <v>0</v>
      </c>
      <c r="P379" s="25">
        <v>0</v>
      </c>
      <c r="Q379" s="25">
        <v>0</v>
      </c>
      <c r="R379" s="25">
        <v>0</v>
      </c>
      <c r="S379" s="25">
        <v>0</v>
      </c>
      <c r="T379" s="25">
        <v>323.89999999999998</v>
      </c>
      <c r="U379" s="25">
        <v>0</v>
      </c>
      <c r="V379" s="25">
        <v>0</v>
      </c>
      <c r="W379" s="25">
        <v>0</v>
      </c>
      <c r="X379" s="25">
        <v>0</v>
      </c>
      <c r="Y379" s="25">
        <v>0</v>
      </c>
      <c r="Z379" s="25">
        <v>0</v>
      </c>
      <c r="AA379" s="54">
        <f>SUM(E379:Z380)</f>
        <v>2548.4</v>
      </c>
      <c r="AB379" s="56">
        <v>3290.4</v>
      </c>
      <c r="AC379" s="58">
        <f t="shared" ref="AC379" si="172">AA379-AB379</f>
        <v>-742</v>
      </c>
    </row>
    <row r="380" spans="2:29" ht="75">
      <c r="B380" s="51"/>
      <c r="C380" s="53"/>
      <c r="D380" s="23" t="s">
        <v>172</v>
      </c>
      <c r="E380" s="24">
        <v>0</v>
      </c>
      <c r="F380" s="24">
        <v>0</v>
      </c>
      <c r="G380" s="24">
        <v>0</v>
      </c>
      <c r="H380" s="24">
        <v>0</v>
      </c>
      <c r="I380" s="24">
        <v>0</v>
      </c>
      <c r="J380" s="24">
        <v>0</v>
      </c>
      <c r="K380" s="24">
        <v>0</v>
      </c>
      <c r="L380" s="24">
        <v>0</v>
      </c>
      <c r="M380" s="24">
        <v>0</v>
      </c>
      <c r="N380" s="24">
        <v>0</v>
      </c>
      <c r="O380" s="25">
        <v>0</v>
      </c>
      <c r="P380" s="25">
        <v>0</v>
      </c>
      <c r="Q380" s="25">
        <v>0</v>
      </c>
      <c r="R380" s="25">
        <v>0</v>
      </c>
      <c r="S380" s="25">
        <v>0</v>
      </c>
      <c r="T380" s="25">
        <v>2224.5</v>
      </c>
      <c r="U380" s="25">
        <v>0</v>
      </c>
      <c r="V380" s="25">
        <v>0</v>
      </c>
      <c r="W380" s="25">
        <v>0</v>
      </c>
      <c r="X380" s="25">
        <v>0</v>
      </c>
      <c r="Y380" s="25">
        <v>0</v>
      </c>
      <c r="Z380" s="25">
        <v>0</v>
      </c>
      <c r="AA380" s="55"/>
      <c r="AB380" s="57"/>
      <c r="AC380" s="59"/>
    </row>
    <row r="381" spans="2:29" ht="93.75">
      <c r="B381" s="50">
        <v>194</v>
      </c>
      <c r="C381" s="52" t="s">
        <v>156</v>
      </c>
      <c r="D381" s="23" t="s">
        <v>182</v>
      </c>
      <c r="E381" s="24">
        <v>0</v>
      </c>
      <c r="F381" s="24">
        <v>0</v>
      </c>
      <c r="G381" s="24">
        <v>0</v>
      </c>
      <c r="H381" s="24">
        <v>0</v>
      </c>
      <c r="I381" s="24">
        <v>0</v>
      </c>
      <c r="J381" s="24">
        <v>0</v>
      </c>
      <c r="K381" s="24">
        <v>0</v>
      </c>
      <c r="L381" s="24">
        <v>0</v>
      </c>
      <c r="M381" s="24">
        <v>0</v>
      </c>
      <c r="N381" s="24">
        <v>0</v>
      </c>
      <c r="O381" s="25">
        <v>0</v>
      </c>
      <c r="P381" s="25">
        <v>0</v>
      </c>
      <c r="Q381" s="25">
        <v>0</v>
      </c>
      <c r="R381" s="25">
        <v>0</v>
      </c>
      <c r="S381" s="25">
        <v>0</v>
      </c>
      <c r="T381" s="25">
        <v>647.6</v>
      </c>
      <c r="U381" s="25">
        <v>0</v>
      </c>
      <c r="V381" s="25">
        <v>0</v>
      </c>
      <c r="W381" s="25">
        <v>0</v>
      </c>
      <c r="X381" s="25">
        <v>0</v>
      </c>
      <c r="Y381" s="25">
        <v>0</v>
      </c>
      <c r="Z381" s="25">
        <v>0</v>
      </c>
      <c r="AA381" s="54">
        <f>SUM(E381:Z382)</f>
        <v>5128.4000000000005</v>
      </c>
      <c r="AB381" s="56">
        <v>3290.4</v>
      </c>
      <c r="AC381" s="58">
        <f t="shared" ref="AC381" si="173">AA381-AB381</f>
        <v>1838.0000000000005</v>
      </c>
    </row>
    <row r="382" spans="2:29" ht="75">
      <c r="B382" s="51"/>
      <c r="C382" s="53"/>
      <c r="D382" s="23" t="s">
        <v>172</v>
      </c>
      <c r="E382" s="24">
        <v>0</v>
      </c>
      <c r="F382" s="24">
        <v>0</v>
      </c>
      <c r="G382" s="24">
        <v>0</v>
      </c>
      <c r="H382" s="24">
        <v>0</v>
      </c>
      <c r="I382" s="24">
        <v>0</v>
      </c>
      <c r="J382" s="24">
        <v>0</v>
      </c>
      <c r="K382" s="24">
        <v>0</v>
      </c>
      <c r="L382" s="24">
        <v>0</v>
      </c>
      <c r="M382" s="24">
        <v>0</v>
      </c>
      <c r="N382" s="24">
        <v>0</v>
      </c>
      <c r="O382" s="25">
        <v>0</v>
      </c>
      <c r="P382" s="25">
        <v>0</v>
      </c>
      <c r="Q382" s="25">
        <v>0</v>
      </c>
      <c r="R382" s="25">
        <v>0</v>
      </c>
      <c r="S382" s="25">
        <v>0</v>
      </c>
      <c r="T382" s="25">
        <v>4480.8</v>
      </c>
      <c r="U382" s="25">
        <v>0</v>
      </c>
      <c r="V382" s="25">
        <v>0</v>
      </c>
      <c r="W382" s="25">
        <v>0</v>
      </c>
      <c r="X382" s="25">
        <v>0</v>
      </c>
      <c r="Y382" s="25">
        <v>0</v>
      </c>
      <c r="Z382" s="25">
        <v>0</v>
      </c>
      <c r="AA382" s="55"/>
      <c r="AB382" s="57"/>
      <c r="AC382" s="59"/>
    </row>
    <row r="383" spans="2:29" ht="93.75">
      <c r="B383" s="50">
        <v>195</v>
      </c>
      <c r="C383" s="52" t="s">
        <v>151</v>
      </c>
      <c r="D383" s="23" t="s">
        <v>182</v>
      </c>
      <c r="E383" s="24">
        <v>0</v>
      </c>
      <c r="F383" s="24">
        <v>0</v>
      </c>
      <c r="G383" s="24">
        <v>0</v>
      </c>
      <c r="H383" s="24">
        <v>0</v>
      </c>
      <c r="I383" s="24">
        <v>0</v>
      </c>
      <c r="J383" s="24">
        <v>0</v>
      </c>
      <c r="K383" s="24">
        <v>0</v>
      </c>
      <c r="L383" s="24">
        <v>0</v>
      </c>
      <c r="M383" s="24">
        <v>0</v>
      </c>
      <c r="N383" s="24">
        <v>0</v>
      </c>
      <c r="O383" s="25">
        <v>0</v>
      </c>
      <c r="P383" s="25">
        <v>0</v>
      </c>
      <c r="Q383" s="25">
        <v>0</v>
      </c>
      <c r="R383" s="25">
        <v>0</v>
      </c>
      <c r="S383" s="25">
        <v>0</v>
      </c>
      <c r="T383" s="25">
        <v>0</v>
      </c>
      <c r="U383" s="25">
        <v>0</v>
      </c>
      <c r="V383" s="25">
        <v>0</v>
      </c>
      <c r="W383" s="25">
        <v>0</v>
      </c>
      <c r="X383" s="25">
        <v>0</v>
      </c>
      <c r="Y383" s="25">
        <v>295.10000000000002</v>
      </c>
      <c r="Z383" s="25">
        <v>0</v>
      </c>
      <c r="AA383" s="54">
        <f>SUM(E383:Z384)</f>
        <v>2499.9</v>
      </c>
      <c r="AB383" s="56">
        <v>3290.4</v>
      </c>
      <c r="AC383" s="58">
        <f t="shared" ref="AC383" si="174">AA383-AB383</f>
        <v>-790.5</v>
      </c>
    </row>
    <row r="384" spans="2:29" ht="75">
      <c r="B384" s="51"/>
      <c r="C384" s="53"/>
      <c r="D384" s="23" t="s">
        <v>172</v>
      </c>
      <c r="E384" s="24">
        <v>0</v>
      </c>
      <c r="F384" s="24">
        <v>0</v>
      </c>
      <c r="G384" s="24">
        <v>0</v>
      </c>
      <c r="H384" s="24">
        <v>0</v>
      </c>
      <c r="I384" s="24">
        <v>0</v>
      </c>
      <c r="J384" s="24">
        <v>0</v>
      </c>
      <c r="K384" s="24">
        <v>0</v>
      </c>
      <c r="L384" s="24">
        <v>0</v>
      </c>
      <c r="M384" s="24">
        <v>0</v>
      </c>
      <c r="N384" s="24">
        <v>0</v>
      </c>
      <c r="O384" s="25">
        <v>0</v>
      </c>
      <c r="P384" s="25">
        <v>0</v>
      </c>
      <c r="Q384" s="25">
        <v>0</v>
      </c>
      <c r="R384" s="25">
        <v>0</v>
      </c>
      <c r="S384" s="25">
        <v>0</v>
      </c>
      <c r="T384" s="25">
        <v>0</v>
      </c>
      <c r="U384" s="25">
        <v>0</v>
      </c>
      <c r="V384" s="25">
        <v>0</v>
      </c>
      <c r="W384" s="25">
        <v>0</v>
      </c>
      <c r="X384" s="25">
        <v>0</v>
      </c>
      <c r="Y384" s="25">
        <v>2204.8000000000002</v>
      </c>
      <c r="Z384" s="25">
        <v>0</v>
      </c>
      <c r="AA384" s="55"/>
      <c r="AB384" s="57"/>
      <c r="AC384" s="59"/>
    </row>
    <row r="385" spans="2:29" ht="93.75">
      <c r="B385" s="50">
        <v>196</v>
      </c>
      <c r="C385" s="52" t="s">
        <v>157</v>
      </c>
      <c r="D385" s="23" t="s">
        <v>182</v>
      </c>
      <c r="E385" s="24">
        <v>0</v>
      </c>
      <c r="F385" s="24">
        <v>0</v>
      </c>
      <c r="G385" s="24">
        <v>0</v>
      </c>
      <c r="H385" s="24">
        <v>0</v>
      </c>
      <c r="I385" s="24">
        <v>0</v>
      </c>
      <c r="J385" s="24">
        <v>0</v>
      </c>
      <c r="K385" s="24">
        <v>0</v>
      </c>
      <c r="L385" s="24">
        <v>0</v>
      </c>
      <c r="M385" s="24">
        <v>0</v>
      </c>
      <c r="N385" s="24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340.5</v>
      </c>
      <c r="Z385" s="25">
        <v>0</v>
      </c>
      <c r="AA385" s="54">
        <f>SUM(E385:Z386)</f>
        <v>2884.5</v>
      </c>
      <c r="AB385" s="56">
        <v>3290.4</v>
      </c>
      <c r="AC385" s="58">
        <f t="shared" ref="AC385" si="175">AA385-AB385</f>
        <v>-405.90000000000009</v>
      </c>
    </row>
    <row r="386" spans="2:29" ht="75">
      <c r="B386" s="51"/>
      <c r="C386" s="53"/>
      <c r="D386" s="23" t="s">
        <v>172</v>
      </c>
      <c r="E386" s="24">
        <v>0</v>
      </c>
      <c r="F386" s="24">
        <v>0</v>
      </c>
      <c r="G386" s="24">
        <v>0</v>
      </c>
      <c r="H386" s="24">
        <v>0</v>
      </c>
      <c r="I386" s="24">
        <v>0</v>
      </c>
      <c r="J386" s="24">
        <v>0</v>
      </c>
      <c r="K386" s="24">
        <v>0</v>
      </c>
      <c r="L386" s="24">
        <v>0</v>
      </c>
      <c r="M386" s="24">
        <v>0</v>
      </c>
      <c r="N386" s="24">
        <v>0</v>
      </c>
      <c r="O386" s="25">
        <v>0</v>
      </c>
      <c r="P386" s="25">
        <v>0</v>
      </c>
      <c r="Q386" s="25">
        <v>0</v>
      </c>
      <c r="R386" s="25">
        <v>0</v>
      </c>
      <c r="S386" s="25">
        <v>0</v>
      </c>
      <c r="T386" s="25">
        <v>0</v>
      </c>
      <c r="U386" s="25">
        <v>0</v>
      </c>
      <c r="V386" s="25">
        <v>0</v>
      </c>
      <c r="W386" s="25">
        <v>0</v>
      </c>
      <c r="X386" s="25">
        <v>0</v>
      </c>
      <c r="Y386" s="25">
        <v>2544</v>
      </c>
      <c r="Z386" s="25">
        <v>0</v>
      </c>
      <c r="AA386" s="55"/>
      <c r="AB386" s="57"/>
      <c r="AC386" s="59"/>
    </row>
    <row r="387" spans="2:29" ht="93.75">
      <c r="B387" s="50">
        <v>197</v>
      </c>
      <c r="C387" s="52" t="s">
        <v>152</v>
      </c>
      <c r="D387" s="23" t="s">
        <v>182</v>
      </c>
      <c r="E387" s="24">
        <v>0</v>
      </c>
      <c r="F387" s="24">
        <v>0</v>
      </c>
      <c r="G387" s="24">
        <v>0</v>
      </c>
      <c r="H387" s="24">
        <v>0</v>
      </c>
      <c r="I387" s="24">
        <v>0</v>
      </c>
      <c r="J387" s="24">
        <v>0</v>
      </c>
      <c r="K387" s="24">
        <v>0</v>
      </c>
      <c r="L387" s="24">
        <v>0</v>
      </c>
      <c r="M387" s="24">
        <v>0</v>
      </c>
      <c r="N387" s="24">
        <v>0</v>
      </c>
      <c r="O387" s="25">
        <v>0</v>
      </c>
      <c r="P387" s="25">
        <v>0</v>
      </c>
      <c r="Q387" s="25">
        <v>0</v>
      </c>
      <c r="R387" s="25">
        <v>0</v>
      </c>
      <c r="S387" s="25">
        <v>0</v>
      </c>
      <c r="T387" s="25">
        <v>0</v>
      </c>
      <c r="U387" s="25">
        <v>0</v>
      </c>
      <c r="V387" s="25">
        <v>0</v>
      </c>
      <c r="W387" s="25">
        <v>0</v>
      </c>
      <c r="X387" s="25">
        <v>0</v>
      </c>
      <c r="Y387" s="25">
        <v>550.5</v>
      </c>
      <c r="Z387" s="25">
        <v>0</v>
      </c>
      <c r="AA387" s="54">
        <f>SUM(E387:Z388)</f>
        <v>4663.2</v>
      </c>
      <c r="AB387" s="56">
        <v>3290.4</v>
      </c>
      <c r="AC387" s="58">
        <f t="shared" ref="AC387" si="176">AA387-AB387</f>
        <v>1372.7999999999997</v>
      </c>
    </row>
    <row r="388" spans="2:29" ht="75">
      <c r="B388" s="51"/>
      <c r="C388" s="53"/>
      <c r="D388" s="23" t="s">
        <v>172</v>
      </c>
      <c r="E388" s="24">
        <v>0</v>
      </c>
      <c r="F388" s="24">
        <v>0</v>
      </c>
      <c r="G388" s="24">
        <v>0</v>
      </c>
      <c r="H388" s="24">
        <v>0</v>
      </c>
      <c r="I388" s="24">
        <v>0</v>
      </c>
      <c r="J388" s="24">
        <v>0</v>
      </c>
      <c r="K388" s="24">
        <v>0</v>
      </c>
      <c r="L388" s="24">
        <v>0</v>
      </c>
      <c r="M388" s="24">
        <v>0</v>
      </c>
      <c r="N388" s="24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4112.7</v>
      </c>
      <c r="Z388" s="25">
        <v>0</v>
      </c>
      <c r="AA388" s="55"/>
      <c r="AB388" s="57"/>
      <c r="AC388" s="59"/>
    </row>
    <row r="389" spans="2:29" ht="93.75">
      <c r="B389" s="50">
        <v>198</v>
      </c>
      <c r="C389" s="52" t="s">
        <v>158</v>
      </c>
      <c r="D389" s="23" t="s">
        <v>182</v>
      </c>
      <c r="E389" s="24">
        <v>0</v>
      </c>
      <c r="F389" s="24">
        <v>0</v>
      </c>
      <c r="G389" s="24">
        <v>0</v>
      </c>
      <c r="H389" s="24">
        <v>0</v>
      </c>
      <c r="I389" s="24">
        <v>0</v>
      </c>
      <c r="J389" s="24">
        <v>0</v>
      </c>
      <c r="K389" s="24">
        <v>0</v>
      </c>
      <c r="L389" s="24">
        <v>0</v>
      </c>
      <c r="M389" s="24">
        <v>0</v>
      </c>
      <c r="N389" s="24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391.6</v>
      </c>
      <c r="Z389" s="25">
        <v>0</v>
      </c>
      <c r="AA389" s="54">
        <f>SUM(E389:Z390)</f>
        <v>3317.1</v>
      </c>
      <c r="AB389" s="56">
        <v>3290.4</v>
      </c>
      <c r="AC389" s="58">
        <f t="shared" ref="AC389" si="177">AA389-AB389</f>
        <v>26.699999999999818</v>
      </c>
    </row>
    <row r="390" spans="2:29" ht="75">
      <c r="B390" s="51"/>
      <c r="C390" s="53"/>
      <c r="D390" s="23" t="s">
        <v>172</v>
      </c>
      <c r="E390" s="24">
        <v>0</v>
      </c>
      <c r="F390" s="24">
        <v>0</v>
      </c>
      <c r="G390" s="24">
        <v>0</v>
      </c>
      <c r="H390" s="24">
        <v>0</v>
      </c>
      <c r="I390" s="24">
        <v>0</v>
      </c>
      <c r="J390" s="24">
        <v>0</v>
      </c>
      <c r="K390" s="24">
        <v>0</v>
      </c>
      <c r="L390" s="24">
        <v>0</v>
      </c>
      <c r="M390" s="24">
        <v>0</v>
      </c>
      <c r="N390" s="24">
        <v>0</v>
      </c>
      <c r="O390" s="25">
        <v>0</v>
      </c>
      <c r="P390" s="25">
        <v>0</v>
      </c>
      <c r="Q390" s="25">
        <v>0</v>
      </c>
      <c r="R390" s="25">
        <v>0</v>
      </c>
      <c r="S390" s="25">
        <v>0</v>
      </c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2925.5</v>
      </c>
      <c r="Z390" s="25">
        <v>0</v>
      </c>
      <c r="AA390" s="55"/>
      <c r="AB390" s="57"/>
      <c r="AC390" s="59"/>
    </row>
    <row r="391" spans="2:29" ht="93.75">
      <c r="B391" s="50">
        <v>199</v>
      </c>
      <c r="C391" s="52" t="s">
        <v>159</v>
      </c>
      <c r="D391" s="23" t="s">
        <v>182</v>
      </c>
      <c r="E391" s="24">
        <v>0</v>
      </c>
      <c r="F391" s="24">
        <v>0</v>
      </c>
      <c r="G391" s="24">
        <v>0</v>
      </c>
      <c r="H391" s="24">
        <v>0</v>
      </c>
      <c r="I391" s="24">
        <v>0</v>
      </c>
      <c r="J391" s="24">
        <v>0</v>
      </c>
      <c r="K391" s="24">
        <v>0</v>
      </c>
      <c r="L391" s="24">
        <v>0</v>
      </c>
      <c r="M391" s="24">
        <v>0</v>
      </c>
      <c r="N391" s="24">
        <v>0</v>
      </c>
      <c r="O391" s="25">
        <v>0</v>
      </c>
      <c r="P391" s="25">
        <v>0</v>
      </c>
      <c r="Q391" s="25">
        <v>0</v>
      </c>
      <c r="R391" s="25">
        <v>0</v>
      </c>
      <c r="S391" s="25">
        <v>0</v>
      </c>
      <c r="T391" s="25">
        <v>0</v>
      </c>
      <c r="U391" s="25">
        <v>0</v>
      </c>
      <c r="V391" s="25">
        <v>0</v>
      </c>
      <c r="W391" s="25">
        <v>0</v>
      </c>
      <c r="X391" s="25">
        <v>0</v>
      </c>
      <c r="Y391" s="25">
        <v>582.5</v>
      </c>
      <c r="Z391" s="25">
        <v>0</v>
      </c>
      <c r="AA391" s="54">
        <f>SUM(E391:Z392)</f>
        <v>4907.2</v>
      </c>
      <c r="AB391" s="56">
        <v>3290.4</v>
      </c>
      <c r="AC391" s="58">
        <f t="shared" ref="AC391" si="178">AA391-AB391</f>
        <v>1616.7999999999997</v>
      </c>
    </row>
    <row r="392" spans="2:29" ht="75">
      <c r="B392" s="51"/>
      <c r="C392" s="53"/>
      <c r="D392" s="23" t="s">
        <v>172</v>
      </c>
      <c r="E392" s="24">
        <v>0</v>
      </c>
      <c r="F392" s="24">
        <v>0</v>
      </c>
      <c r="G392" s="24">
        <v>0</v>
      </c>
      <c r="H392" s="24">
        <v>0</v>
      </c>
      <c r="I392" s="24">
        <v>0</v>
      </c>
      <c r="J392" s="24">
        <v>0</v>
      </c>
      <c r="K392" s="24">
        <v>0</v>
      </c>
      <c r="L392" s="24">
        <v>0</v>
      </c>
      <c r="M392" s="24">
        <v>0</v>
      </c>
      <c r="N392" s="24">
        <v>0</v>
      </c>
      <c r="O392" s="25">
        <v>0</v>
      </c>
      <c r="P392" s="25">
        <v>0</v>
      </c>
      <c r="Q392" s="25">
        <v>0</v>
      </c>
      <c r="R392" s="25">
        <v>0</v>
      </c>
      <c r="S392" s="25">
        <v>0</v>
      </c>
      <c r="T392" s="25">
        <v>0</v>
      </c>
      <c r="U392" s="25">
        <v>0</v>
      </c>
      <c r="V392" s="25">
        <v>0</v>
      </c>
      <c r="W392" s="25">
        <v>0</v>
      </c>
      <c r="X392" s="25">
        <v>0</v>
      </c>
      <c r="Y392" s="25">
        <v>4324.7</v>
      </c>
      <c r="Z392" s="25">
        <v>0</v>
      </c>
      <c r="AA392" s="55"/>
      <c r="AB392" s="57"/>
      <c r="AC392" s="59"/>
    </row>
    <row r="393" spans="2:29" ht="93.75">
      <c r="B393" s="50">
        <v>200</v>
      </c>
      <c r="C393" s="52" t="s">
        <v>160</v>
      </c>
      <c r="D393" s="23" t="s">
        <v>182</v>
      </c>
      <c r="E393" s="24">
        <v>0</v>
      </c>
      <c r="F393" s="24">
        <v>0</v>
      </c>
      <c r="G393" s="24">
        <v>0</v>
      </c>
      <c r="H393" s="24">
        <v>0</v>
      </c>
      <c r="I393" s="24">
        <v>0</v>
      </c>
      <c r="J393" s="24">
        <v>0</v>
      </c>
      <c r="K393" s="24">
        <v>0</v>
      </c>
      <c r="L393" s="24">
        <v>0</v>
      </c>
      <c r="M393" s="24">
        <v>0</v>
      </c>
      <c r="N393" s="24">
        <v>0</v>
      </c>
      <c r="O393" s="25">
        <v>0</v>
      </c>
      <c r="P393" s="25">
        <v>0</v>
      </c>
      <c r="Q393" s="25">
        <v>0</v>
      </c>
      <c r="R393" s="25">
        <v>0</v>
      </c>
      <c r="S393" s="25">
        <v>0</v>
      </c>
      <c r="T393" s="25">
        <v>0</v>
      </c>
      <c r="U393" s="25">
        <v>0</v>
      </c>
      <c r="V393" s="25">
        <v>0</v>
      </c>
      <c r="W393" s="25">
        <v>0</v>
      </c>
      <c r="X393" s="25">
        <v>0</v>
      </c>
      <c r="Y393" s="25">
        <v>153.19999999999999</v>
      </c>
      <c r="Z393" s="25">
        <v>0</v>
      </c>
      <c r="AA393" s="54">
        <f>SUM(E393:Z394)</f>
        <v>1298</v>
      </c>
      <c r="AB393" s="56">
        <v>3290.4</v>
      </c>
      <c r="AC393" s="58">
        <f t="shared" ref="AC393" si="179">AA393-AB393</f>
        <v>-1992.4</v>
      </c>
    </row>
    <row r="394" spans="2:29" ht="75">
      <c r="B394" s="51"/>
      <c r="C394" s="53"/>
      <c r="D394" s="23" t="s">
        <v>172</v>
      </c>
      <c r="E394" s="24">
        <v>0</v>
      </c>
      <c r="F394" s="24">
        <v>0</v>
      </c>
      <c r="G394" s="24">
        <v>0</v>
      </c>
      <c r="H394" s="24">
        <v>0</v>
      </c>
      <c r="I394" s="24">
        <v>0</v>
      </c>
      <c r="J394" s="24">
        <v>0</v>
      </c>
      <c r="K394" s="24">
        <v>0</v>
      </c>
      <c r="L394" s="24">
        <v>0</v>
      </c>
      <c r="M394" s="24">
        <v>0</v>
      </c>
      <c r="N394" s="24">
        <v>0</v>
      </c>
      <c r="O394" s="25">
        <v>0</v>
      </c>
      <c r="P394" s="25">
        <v>0</v>
      </c>
      <c r="Q394" s="25">
        <v>0</v>
      </c>
      <c r="R394" s="25">
        <v>0</v>
      </c>
      <c r="S394" s="25">
        <v>0</v>
      </c>
      <c r="T394" s="25">
        <v>0</v>
      </c>
      <c r="U394" s="25">
        <v>0</v>
      </c>
      <c r="V394" s="25">
        <v>0</v>
      </c>
      <c r="W394" s="25">
        <v>0</v>
      </c>
      <c r="X394" s="25">
        <v>0</v>
      </c>
      <c r="Y394" s="25">
        <v>1144.8</v>
      </c>
      <c r="Z394" s="25">
        <v>0</v>
      </c>
      <c r="AA394" s="55"/>
      <c r="AB394" s="57"/>
      <c r="AC394" s="59"/>
    </row>
    <row r="395" spans="2:29" ht="93.75">
      <c r="B395" s="50">
        <v>201</v>
      </c>
      <c r="C395" s="52" t="s">
        <v>228</v>
      </c>
      <c r="D395" s="23" t="s">
        <v>182</v>
      </c>
      <c r="E395" s="24">
        <v>0</v>
      </c>
      <c r="F395" s="24">
        <v>0</v>
      </c>
      <c r="G395" s="24">
        <v>0</v>
      </c>
      <c r="H395" s="24">
        <v>0</v>
      </c>
      <c r="I395" s="24">
        <v>0</v>
      </c>
      <c r="J395" s="24">
        <v>0</v>
      </c>
      <c r="K395" s="24">
        <v>0</v>
      </c>
      <c r="L395" s="24">
        <v>0</v>
      </c>
      <c r="M395" s="24">
        <v>0</v>
      </c>
      <c r="N395" s="24">
        <v>0</v>
      </c>
      <c r="O395" s="25">
        <v>0</v>
      </c>
      <c r="P395" s="25">
        <v>0</v>
      </c>
      <c r="Q395" s="25">
        <v>0</v>
      </c>
      <c r="R395" s="25">
        <v>0</v>
      </c>
      <c r="S395" s="25">
        <v>0</v>
      </c>
      <c r="T395" s="25">
        <v>0</v>
      </c>
      <c r="U395" s="25">
        <v>0</v>
      </c>
      <c r="V395" s="25">
        <v>0</v>
      </c>
      <c r="W395" s="25">
        <v>0</v>
      </c>
      <c r="X395" s="25">
        <v>0</v>
      </c>
      <c r="Y395" s="25">
        <v>232.7</v>
      </c>
      <c r="Z395" s="25">
        <v>0</v>
      </c>
      <c r="AA395" s="54">
        <f>SUM(E395:Z396)</f>
        <v>1971.1000000000001</v>
      </c>
      <c r="AB395" s="56">
        <v>3290.4</v>
      </c>
      <c r="AC395" s="58">
        <f t="shared" ref="AC395" si="180">AA395-AB395</f>
        <v>-1319.3</v>
      </c>
    </row>
    <row r="396" spans="2:29" ht="75">
      <c r="B396" s="51"/>
      <c r="C396" s="53"/>
      <c r="D396" s="23" t="s">
        <v>172</v>
      </c>
      <c r="E396" s="24">
        <v>0</v>
      </c>
      <c r="F396" s="24">
        <v>0</v>
      </c>
      <c r="G396" s="24">
        <v>0</v>
      </c>
      <c r="H396" s="24">
        <v>0</v>
      </c>
      <c r="I396" s="24">
        <v>0</v>
      </c>
      <c r="J396" s="24">
        <v>0</v>
      </c>
      <c r="K396" s="24">
        <v>0</v>
      </c>
      <c r="L396" s="24">
        <v>0</v>
      </c>
      <c r="M396" s="24">
        <v>0</v>
      </c>
      <c r="N396" s="24">
        <v>0</v>
      </c>
      <c r="O396" s="25">
        <v>0</v>
      </c>
      <c r="P396" s="25">
        <v>0</v>
      </c>
      <c r="Q396" s="25">
        <v>0</v>
      </c>
      <c r="R396" s="25">
        <v>0</v>
      </c>
      <c r="S396" s="25">
        <v>0</v>
      </c>
      <c r="T396" s="25">
        <v>0</v>
      </c>
      <c r="U396" s="25">
        <v>0</v>
      </c>
      <c r="V396" s="25">
        <v>0</v>
      </c>
      <c r="W396" s="25">
        <v>0</v>
      </c>
      <c r="X396" s="25">
        <v>0</v>
      </c>
      <c r="Y396" s="25">
        <v>1738.4</v>
      </c>
      <c r="Z396" s="25">
        <v>0</v>
      </c>
      <c r="AA396" s="55"/>
      <c r="AB396" s="57"/>
      <c r="AC396" s="59"/>
    </row>
    <row r="397" spans="2:29" ht="93.75">
      <c r="B397" s="50">
        <v>202</v>
      </c>
      <c r="C397" s="52" t="s">
        <v>167</v>
      </c>
      <c r="D397" s="23" t="s">
        <v>182</v>
      </c>
      <c r="E397" s="24">
        <v>0</v>
      </c>
      <c r="F397" s="24">
        <v>0</v>
      </c>
      <c r="G397" s="24">
        <v>0</v>
      </c>
      <c r="H397" s="24">
        <v>0</v>
      </c>
      <c r="I397" s="24">
        <v>0</v>
      </c>
      <c r="J397" s="24">
        <v>0</v>
      </c>
      <c r="K397" s="24">
        <v>0</v>
      </c>
      <c r="L397" s="24">
        <v>0</v>
      </c>
      <c r="M397" s="24">
        <v>0</v>
      </c>
      <c r="N397" s="24">
        <v>0</v>
      </c>
      <c r="O397" s="25">
        <v>0</v>
      </c>
      <c r="P397" s="25">
        <v>0</v>
      </c>
      <c r="Q397" s="25">
        <v>0</v>
      </c>
      <c r="R397" s="25">
        <v>0</v>
      </c>
      <c r="S397" s="25">
        <v>0</v>
      </c>
      <c r="T397" s="25">
        <v>0</v>
      </c>
      <c r="U397" s="25">
        <v>0</v>
      </c>
      <c r="V397" s="25">
        <v>0</v>
      </c>
      <c r="W397" s="25">
        <v>0</v>
      </c>
      <c r="X397" s="25">
        <v>0</v>
      </c>
      <c r="Y397" s="25">
        <v>0</v>
      </c>
      <c r="Z397" s="25">
        <v>1215.9000000000001</v>
      </c>
      <c r="AA397" s="54">
        <f>SUM(E397:Z398)</f>
        <v>10299.5</v>
      </c>
      <c r="AB397" s="56">
        <v>3290.4</v>
      </c>
      <c r="AC397" s="58">
        <f t="shared" ref="AC397" si="181">AA397-AB397</f>
        <v>7009.1</v>
      </c>
    </row>
    <row r="398" spans="2:29" ht="75">
      <c r="B398" s="51"/>
      <c r="C398" s="53"/>
      <c r="D398" s="23" t="s">
        <v>172</v>
      </c>
      <c r="E398" s="24">
        <v>0</v>
      </c>
      <c r="F398" s="24">
        <v>0</v>
      </c>
      <c r="G398" s="24">
        <v>0</v>
      </c>
      <c r="H398" s="24">
        <v>0</v>
      </c>
      <c r="I398" s="24">
        <v>0</v>
      </c>
      <c r="J398" s="24">
        <v>0</v>
      </c>
      <c r="K398" s="24">
        <v>0</v>
      </c>
      <c r="L398" s="24">
        <v>0</v>
      </c>
      <c r="M398" s="24">
        <v>0</v>
      </c>
      <c r="N398" s="24">
        <v>0</v>
      </c>
      <c r="O398" s="25">
        <v>0</v>
      </c>
      <c r="P398" s="25">
        <v>0</v>
      </c>
      <c r="Q398" s="25">
        <v>0</v>
      </c>
      <c r="R398" s="25">
        <v>0</v>
      </c>
      <c r="S398" s="25">
        <v>0</v>
      </c>
      <c r="T398" s="25">
        <v>0</v>
      </c>
      <c r="U398" s="25">
        <v>0</v>
      </c>
      <c r="V398" s="25">
        <v>0</v>
      </c>
      <c r="W398" s="25">
        <v>0</v>
      </c>
      <c r="X398" s="25">
        <v>0</v>
      </c>
      <c r="Y398" s="25">
        <v>0</v>
      </c>
      <c r="Z398" s="25">
        <v>9083.6</v>
      </c>
      <c r="AA398" s="55"/>
      <c r="AB398" s="57"/>
      <c r="AC398" s="59"/>
    </row>
    <row r="399" spans="2:29" ht="93.75">
      <c r="B399" s="50">
        <v>203</v>
      </c>
      <c r="C399" s="52" t="s">
        <v>168</v>
      </c>
      <c r="D399" s="23" t="s">
        <v>182</v>
      </c>
      <c r="E399" s="24">
        <v>0</v>
      </c>
      <c r="F399" s="24">
        <v>0</v>
      </c>
      <c r="G399" s="24">
        <v>0</v>
      </c>
      <c r="H399" s="24">
        <v>0</v>
      </c>
      <c r="I399" s="24">
        <v>0</v>
      </c>
      <c r="J399" s="24">
        <v>0</v>
      </c>
      <c r="K399" s="24">
        <v>0</v>
      </c>
      <c r="L399" s="24">
        <v>0</v>
      </c>
      <c r="M399" s="24">
        <v>0</v>
      </c>
      <c r="N399" s="24">
        <v>0</v>
      </c>
      <c r="O399" s="25">
        <v>0</v>
      </c>
      <c r="P399" s="25">
        <v>0</v>
      </c>
      <c r="Q399" s="25">
        <v>0</v>
      </c>
      <c r="R399" s="25">
        <v>0</v>
      </c>
      <c r="S399" s="25">
        <v>0</v>
      </c>
      <c r="T399" s="25">
        <v>0</v>
      </c>
      <c r="U399" s="25">
        <v>0</v>
      </c>
      <c r="V399" s="25">
        <v>0</v>
      </c>
      <c r="W399" s="25">
        <v>0</v>
      </c>
      <c r="X399" s="25">
        <v>0</v>
      </c>
      <c r="Y399" s="25">
        <v>0</v>
      </c>
      <c r="Z399" s="25">
        <v>1817.9</v>
      </c>
      <c r="AA399" s="54">
        <f>SUM(E399:Z400)</f>
        <v>15399.199999999999</v>
      </c>
      <c r="AB399" s="56">
        <v>3290.4</v>
      </c>
      <c r="AC399" s="58">
        <f t="shared" ref="AC399" si="182">AA399-AB399</f>
        <v>12108.8</v>
      </c>
    </row>
    <row r="400" spans="2:29" ht="75">
      <c r="B400" s="51"/>
      <c r="C400" s="53"/>
      <c r="D400" s="23" t="s">
        <v>172</v>
      </c>
      <c r="E400" s="24">
        <v>0</v>
      </c>
      <c r="F400" s="24">
        <v>0</v>
      </c>
      <c r="G400" s="24">
        <v>0</v>
      </c>
      <c r="H400" s="24">
        <v>0</v>
      </c>
      <c r="I400" s="24">
        <v>0</v>
      </c>
      <c r="J400" s="24">
        <v>0</v>
      </c>
      <c r="K400" s="24">
        <v>0</v>
      </c>
      <c r="L400" s="24">
        <v>0</v>
      </c>
      <c r="M400" s="24">
        <v>0</v>
      </c>
      <c r="N400" s="24">
        <v>0</v>
      </c>
      <c r="O400" s="25">
        <v>0</v>
      </c>
      <c r="P400" s="25">
        <v>0</v>
      </c>
      <c r="Q400" s="25">
        <v>0</v>
      </c>
      <c r="R400" s="25">
        <v>0</v>
      </c>
      <c r="S400" s="25">
        <v>0</v>
      </c>
      <c r="T400" s="25">
        <v>0</v>
      </c>
      <c r="U400" s="25">
        <v>0</v>
      </c>
      <c r="V400" s="25">
        <v>0</v>
      </c>
      <c r="W400" s="25">
        <v>0</v>
      </c>
      <c r="X400" s="25">
        <v>0</v>
      </c>
      <c r="Y400" s="25">
        <v>0</v>
      </c>
      <c r="Z400" s="25">
        <v>13581.3</v>
      </c>
      <c r="AA400" s="55"/>
      <c r="AB400" s="57"/>
      <c r="AC400" s="59"/>
    </row>
    <row r="401" spans="2:29" ht="93.75">
      <c r="B401" s="50">
        <v>204</v>
      </c>
      <c r="C401" s="52" t="s">
        <v>161</v>
      </c>
      <c r="D401" s="23" t="s">
        <v>182</v>
      </c>
      <c r="E401" s="24">
        <v>0</v>
      </c>
      <c r="F401" s="24">
        <v>0</v>
      </c>
      <c r="G401" s="24">
        <v>0</v>
      </c>
      <c r="H401" s="24">
        <v>0</v>
      </c>
      <c r="I401" s="24">
        <v>0</v>
      </c>
      <c r="J401" s="24">
        <v>0</v>
      </c>
      <c r="K401" s="24">
        <v>0</v>
      </c>
      <c r="L401" s="24">
        <v>0</v>
      </c>
      <c r="M401" s="24">
        <v>0</v>
      </c>
      <c r="N401" s="24">
        <v>0</v>
      </c>
      <c r="O401" s="25">
        <v>0</v>
      </c>
      <c r="P401" s="25">
        <v>0</v>
      </c>
      <c r="Q401" s="25">
        <v>0</v>
      </c>
      <c r="R401" s="25">
        <v>0</v>
      </c>
      <c r="S401" s="25">
        <v>0</v>
      </c>
      <c r="T401" s="25">
        <v>0</v>
      </c>
      <c r="U401" s="25">
        <v>0</v>
      </c>
      <c r="V401" s="25">
        <v>0</v>
      </c>
      <c r="W401" s="25">
        <v>0</v>
      </c>
      <c r="X401" s="25">
        <v>0</v>
      </c>
      <c r="Y401" s="25">
        <v>0</v>
      </c>
      <c r="Z401" s="25">
        <v>430.9</v>
      </c>
      <c r="AA401" s="54">
        <f>SUM(E401:Z402)</f>
        <v>3649.8</v>
      </c>
      <c r="AB401" s="56">
        <v>3290.4</v>
      </c>
      <c r="AC401" s="58">
        <f t="shared" ref="AC401" si="183">AA401-AB401</f>
        <v>359.40000000000009</v>
      </c>
    </row>
    <row r="402" spans="2:29" ht="75">
      <c r="B402" s="51"/>
      <c r="C402" s="53"/>
      <c r="D402" s="23" t="s">
        <v>172</v>
      </c>
      <c r="E402" s="24">
        <v>0</v>
      </c>
      <c r="F402" s="24">
        <v>0</v>
      </c>
      <c r="G402" s="24">
        <v>0</v>
      </c>
      <c r="H402" s="24">
        <v>0</v>
      </c>
      <c r="I402" s="24">
        <v>0</v>
      </c>
      <c r="J402" s="24">
        <v>0</v>
      </c>
      <c r="K402" s="24">
        <v>0</v>
      </c>
      <c r="L402" s="24">
        <v>0</v>
      </c>
      <c r="M402" s="24">
        <v>0</v>
      </c>
      <c r="N402" s="24">
        <v>0</v>
      </c>
      <c r="O402" s="25">
        <v>0</v>
      </c>
      <c r="P402" s="25">
        <v>0</v>
      </c>
      <c r="Q402" s="25">
        <v>0</v>
      </c>
      <c r="R402" s="25">
        <v>0</v>
      </c>
      <c r="S402" s="25">
        <v>0</v>
      </c>
      <c r="T402" s="25">
        <v>0</v>
      </c>
      <c r="U402" s="25">
        <v>0</v>
      </c>
      <c r="V402" s="25">
        <v>0</v>
      </c>
      <c r="W402" s="25">
        <v>0</v>
      </c>
      <c r="X402" s="25">
        <v>0</v>
      </c>
      <c r="Y402" s="25">
        <v>0</v>
      </c>
      <c r="Z402" s="25">
        <v>3218.9</v>
      </c>
      <c r="AA402" s="55"/>
      <c r="AB402" s="57"/>
      <c r="AC402" s="59"/>
    </row>
    <row r="403" spans="2:29" ht="93.75">
      <c r="B403" s="50">
        <v>205</v>
      </c>
      <c r="C403" s="52" t="s">
        <v>162</v>
      </c>
      <c r="D403" s="23" t="s">
        <v>182</v>
      </c>
      <c r="E403" s="24">
        <v>0</v>
      </c>
      <c r="F403" s="24">
        <v>0</v>
      </c>
      <c r="G403" s="24">
        <v>0</v>
      </c>
      <c r="H403" s="24">
        <v>0</v>
      </c>
      <c r="I403" s="24">
        <v>0</v>
      </c>
      <c r="J403" s="24">
        <v>0</v>
      </c>
      <c r="K403" s="24">
        <v>0</v>
      </c>
      <c r="L403" s="24">
        <v>0</v>
      </c>
      <c r="M403" s="24">
        <v>0</v>
      </c>
      <c r="N403" s="24">
        <v>0</v>
      </c>
      <c r="O403" s="25">
        <v>0</v>
      </c>
      <c r="P403" s="25">
        <v>0</v>
      </c>
      <c r="Q403" s="25">
        <v>0</v>
      </c>
      <c r="R403" s="25">
        <v>0</v>
      </c>
      <c r="S403" s="25">
        <v>0</v>
      </c>
      <c r="T403" s="25">
        <v>0</v>
      </c>
      <c r="U403" s="25">
        <v>0</v>
      </c>
      <c r="V403" s="25">
        <v>0</v>
      </c>
      <c r="W403" s="25">
        <v>0</v>
      </c>
      <c r="X403" s="25">
        <v>0</v>
      </c>
      <c r="Y403" s="25">
        <v>0</v>
      </c>
      <c r="Z403" s="25">
        <v>289.2</v>
      </c>
      <c r="AA403" s="54">
        <f>SUM(E403:Z404)</f>
        <v>2449.8999999999996</v>
      </c>
      <c r="AB403" s="56">
        <v>3290.4</v>
      </c>
      <c r="AC403" s="58">
        <f t="shared" ref="AC403" si="184">AA403-AB403</f>
        <v>-840.50000000000045</v>
      </c>
    </row>
    <row r="404" spans="2:29" ht="75">
      <c r="B404" s="51"/>
      <c r="C404" s="53"/>
      <c r="D404" s="23" t="s">
        <v>172</v>
      </c>
      <c r="E404" s="24">
        <v>0</v>
      </c>
      <c r="F404" s="24">
        <v>0</v>
      </c>
      <c r="G404" s="24">
        <v>0</v>
      </c>
      <c r="H404" s="24">
        <v>0</v>
      </c>
      <c r="I404" s="24">
        <v>0</v>
      </c>
      <c r="J404" s="24">
        <v>0</v>
      </c>
      <c r="K404" s="24">
        <v>0</v>
      </c>
      <c r="L404" s="24">
        <v>0</v>
      </c>
      <c r="M404" s="24">
        <v>0</v>
      </c>
      <c r="N404" s="24">
        <v>0</v>
      </c>
      <c r="O404" s="25">
        <v>0</v>
      </c>
      <c r="P404" s="25">
        <v>0</v>
      </c>
      <c r="Q404" s="25">
        <v>0</v>
      </c>
      <c r="R404" s="25">
        <v>0</v>
      </c>
      <c r="S404" s="25">
        <v>0</v>
      </c>
      <c r="T404" s="25">
        <v>0</v>
      </c>
      <c r="U404" s="25">
        <v>0</v>
      </c>
      <c r="V404" s="25">
        <v>0</v>
      </c>
      <c r="W404" s="25">
        <v>0</v>
      </c>
      <c r="X404" s="25">
        <v>0</v>
      </c>
      <c r="Y404" s="25">
        <v>0</v>
      </c>
      <c r="Z404" s="25">
        <v>2160.6999999999998</v>
      </c>
      <c r="AA404" s="55"/>
      <c r="AB404" s="57"/>
      <c r="AC404" s="59"/>
    </row>
    <row r="405" spans="2:29" ht="93.75">
      <c r="B405" s="50">
        <v>206</v>
      </c>
      <c r="C405" s="52" t="s">
        <v>163</v>
      </c>
      <c r="D405" s="23" t="s">
        <v>182</v>
      </c>
      <c r="E405" s="24">
        <v>0</v>
      </c>
      <c r="F405" s="24">
        <v>0</v>
      </c>
      <c r="G405" s="24">
        <v>0</v>
      </c>
      <c r="H405" s="24">
        <v>0</v>
      </c>
      <c r="I405" s="24">
        <v>0</v>
      </c>
      <c r="J405" s="24">
        <v>0</v>
      </c>
      <c r="K405" s="24">
        <v>0</v>
      </c>
      <c r="L405" s="24">
        <v>0</v>
      </c>
      <c r="M405" s="24">
        <v>0</v>
      </c>
      <c r="N405" s="24">
        <v>0</v>
      </c>
      <c r="O405" s="25">
        <v>0</v>
      </c>
      <c r="P405" s="25">
        <v>0</v>
      </c>
      <c r="Q405" s="25">
        <v>0</v>
      </c>
      <c r="R405" s="25">
        <v>0</v>
      </c>
      <c r="S405" s="25">
        <v>0</v>
      </c>
      <c r="T405" s="25">
        <v>0</v>
      </c>
      <c r="U405" s="25">
        <v>0</v>
      </c>
      <c r="V405" s="25">
        <v>0</v>
      </c>
      <c r="W405" s="25">
        <v>0</v>
      </c>
      <c r="X405" s="25">
        <v>0</v>
      </c>
      <c r="Y405" s="25">
        <v>0</v>
      </c>
      <c r="Z405" s="25">
        <v>129.9</v>
      </c>
      <c r="AA405" s="54">
        <f>SUM(E405:Z406)</f>
        <v>1100</v>
      </c>
      <c r="AB405" s="56">
        <v>3290.4</v>
      </c>
      <c r="AC405" s="58">
        <f t="shared" ref="AC405" si="185">AA405-AB405</f>
        <v>-2190.4</v>
      </c>
    </row>
    <row r="406" spans="2:29" ht="75">
      <c r="B406" s="51"/>
      <c r="C406" s="53"/>
      <c r="D406" s="23" t="s">
        <v>172</v>
      </c>
      <c r="E406" s="24">
        <v>0</v>
      </c>
      <c r="F406" s="24">
        <v>0</v>
      </c>
      <c r="G406" s="24">
        <v>0</v>
      </c>
      <c r="H406" s="24">
        <v>0</v>
      </c>
      <c r="I406" s="24">
        <v>0</v>
      </c>
      <c r="J406" s="24">
        <v>0</v>
      </c>
      <c r="K406" s="24">
        <v>0</v>
      </c>
      <c r="L406" s="24">
        <v>0</v>
      </c>
      <c r="M406" s="24">
        <v>0</v>
      </c>
      <c r="N406" s="24">
        <v>0</v>
      </c>
      <c r="O406" s="25">
        <v>0</v>
      </c>
      <c r="P406" s="25">
        <v>0</v>
      </c>
      <c r="Q406" s="25">
        <v>0</v>
      </c>
      <c r="R406" s="25">
        <v>0</v>
      </c>
      <c r="S406" s="25">
        <v>0</v>
      </c>
      <c r="T406" s="25">
        <v>0</v>
      </c>
      <c r="U406" s="25">
        <v>0</v>
      </c>
      <c r="V406" s="25">
        <v>0</v>
      </c>
      <c r="W406" s="25">
        <v>0</v>
      </c>
      <c r="X406" s="25">
        <v>0</v>
      </c>
      <c r="Y406" s="25">
        <v>0</v>
      </c>
      <c r="Z406" s="25">
        <v>970.1</v>
      </c>
      <c r="AA406" s="55"/>
      <c r="AB406" s="57"/>
      <c r="AC406" s="59"/>
    </row>
    <row r="407" spans="2:29" ht="93.75">
      <c r="B407" s="50">
        <v>207</v>
      </c>
      <c r="C407" s="52" t="s">
        <v>164</v>
      </c>
      <c r="D407" s="23" t="s">
        <v>182</v>
      </c>
      <c r="E407" s="24">
        <v>0</v>
      </c>
      <c r="F407" s="24">
        <v>0</v>
      </c>
      <c r="G407" s="24">
        <v>0</v>
      </c>
      <c r="H407" s="24">
        <v>0</v>
      </c>
      <c r="I407" s="24">
        <v>0</v>
      </c>
      <c r="J407" s="24">
        <v>0</v>
      </c>
      <c r="K407" s="24">
        <v>0</v>
      </c>
      <c r="L407" s="24">
        <v>0</v>
      </c>
      <c r="M407" s="24">
        <v>0</v>
      </c>
      <c r="N407" s="24">
        <v>0</v>
      </c>
      <c r="O407" s="25">
        <v>0</v>
      </c>
      <c r="P407" s="25">
        <v>0</v>
      </c>
      <c r="Q407" s="25">
        <v>0</v>
      </c>
      <c r="R407" s="25">
        <v>0</v>
      </c>
      <c r="S407" s="25">
        <v>0</v>
      </c>
      <c r="T407" s="25">
        <v>0</v>
      </c>
      <c r="U407" s="25">
        <v>0</v>
      </c>
      <c r="V407" s="25">
        <v>0</v>
      </c>
      <c r="W407" s="25">
        <v>0</v>
      </c>
      <c r="X407" s="25">
        <v>0</v>
      </c>
      <c r="Y407" s="25">
        <v>0</v>
      </c>
      <c r="Z407" s="25">
        <v>306.89999999999998</v>
      </c>
      <c r="AA407" s="54">
        <f>SUM(E407:Z408)</f>
        <v>2599.8000000000002</v>
      </c>
      <c r="AB407" s="56">
        <v>3290.4</v>
      </c>
      <c r="AC407" s="58">
        <f t="shared" ref="AC407" si="186">AA407-AB407</f>
        <v>-690.59999999999991</v>
      </c>
    </row>
    <row r="408" spans="2:29" ht="75">
      <c r="B408" s="51"/>
      <c r="C408" s="53"/>
      <c r="D408" s="23" t="s">
        <v>172</v>
      </c>
      <c r="E408" s="24">
        <v>0</v>
      </c>
      <c r="F408" s="24">
        <v>0</v>
      </c>
      <c r="G408" s="24">
        <v>0</v>
      </c>
      <c r="H408" s="24">
        <v>0</v>
      </c>
      <c r="I408" s="24">
        <v>0</v>
      </c>
      <c r="J408" s="24">
        <v>0</v>
      </c>
      <c r="K408" s="24">
        <v>0</v>
      </c>
      <c r="L408" s="24">
        <v>0</v>
      </c>
      <c r="M408" s="24">
        <v>0</v>
      </c>
      <c r="N408" s="24">
        <v>0</v>
      </c>
      <c r="O408" s="25">
        <v>0</v>
      </c>
      <c r="P408" s="25">
        <v>0</v>
      </c>
      <c r="Q408" s="25">
        <v>0</v>
      </c>
      <c r="R408" s="25">
        <v>0</v>
      </c>
      <c r="S408" s="25">
        <v>0</v>
      </c>
      <c r="T408" s="25">
        <v>0</v>
      </c>
      <c r="U408" s="25">
        <v>0</v>
      </c>
      <c r="V408" s="25">
        <v>0</v>
      </c>
      <c r="W408" s="25">
        <v>0</v>
      </c>
      <c r="X408" s="25">
        <v>0</v>
      </c>
      <c r="Y408" s="25">
        <v>0</v>
      </c>
      <c r="Z408" s="25">
        <v>2292.9</v>
      </c>
      <c r="AA408" s="55"/>
      <c r="AB408" s="57"/>
      <c r="AC408" s="59"/>
    </row>
    <row r="409" spans="2:29" ht="93.75">
      <c r="B409" s="50">
        <v>208</v>
      </c>
      <c r="C409" s="52" t="s">
        <v>165</v>
      </c>
      <c r="D409" s="23" t="s">
        <v>182</v>
      </c>
      <c r="E409" s="24">
        <v>0</v>
      </c>
      <c r="F409" s="24">
        <v>0</v>
      </c>
      <c r="G409" s="24">
        <v>0</v>
      </c>
      <c r="H409" s="24">
        <v>0</v>
      </c>
      <c r="I409" s="24">
        <v>0</v>
      </c>
      <c r="J409" s="24">
        <v>0</v>
      </c>
      <c r="K409" s="24">
        <v>0</v>
      </c>
      <c r="L409" s="24">
        <v>0</v>
      </c>
      <c r="M409" s="24">
        <v>0</v>
      </c>
      <c r="N409" s="24">
        <v>0</v>
      </c>
      <c r="O409" s="25">
        <v>0</v>
      </c>
      <c r="P409" s="25">
        <v>0</v>
      </c>
      <c r="Q409" s="25">
        <v>0</v>
      </c>
      <c r="R409" s="25">
        <v>0</v>
      </c>
      <c r="S409" s="25">
        <v>0</v>
      </c>
      <c r="T409" s="25">
        <v>0</v>
      </c>
      <c r="U409" s="25">
        <v>0</v>
      </c>
      <c r="V409" s="25">
        <v>0</v>
      </c>
      <c r="W409" s="25">
        <v>0</v>
      </c>
      <c r="X409" s="25">
        <v>0</v>
      </c>
      <c r="Y409" s="25">
        <v>0</v>
      </c>
      <c r="Z409" s="25">
        <v>779.1</v>
      </c>
      <c r="AA409" s="54">
        <f>SUM(E409:Z410)</f>
        <v>6599.7000000000007</v>
      </c>
      <c r="AB409" s="56">
        <v>3290.4</v>
      </c>
      <c r="AC409" s="58">
        <f t="shared" ref="AC409" si="187">AA409-AB409</f>
        <v>3309.3000000000006</v>
      </c>
    </row>
    <row r="410" spans="2:29" ht="75">
      <c r="B410" s="51"/>
      <c r="C410" s="53"/>
      <c r="D410" s="23" t="s">
        <v>172</v>
      </c>
      <c r="E410" s="24">
        <v>0</v>
      </c>
      <c r="F410" s="24">
        <v>0</v>
      </c>
      <c r="G410" s="24">
        <v>0</v>
      </c>
      <c r="H410" s="24">
        <v>0</v>
      </c>
      <c r="I410" s="24">
        <v>0</v>
      </c>
      <c r="J410" s="24">
        <v>0</v>
      </c>
      <c r="K410" s="24">
        <v>0</v>
      </c>
      <c r="L410" s="24">
        <v>0</v>
      </c>
      <c r="M410" s="24">
        <v>0</v>
      </c>
      <c r="N410" s="24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5820.6</v>
      </c>
      <c r="AA410" s="55"/>
      <c r="AB410" s="57"/>
      <c r="AC410" s="59"/>
    </row>
    <row r="411" spans="2:29" ht="93.75">
      <c r="B411" s="50">
        <v>209</v>
      </c>
      <c r="C411" s="52" t="s">
        <v>166</v>
      </c>
      <c r="D411" s="23" t="s">
        <v>182</v>
      </c>
      <c r="E411" s="24">
        <v>0</v>
      </c>
      <c r="F411" s="24">
        <v>0</v>
      </c>
      <c r="G411" s="24">
        <v>0</v>
      </c>
      <c r="H411" s="24">
        <v>0</v>
      </c>
      <c r="I411" s="24">
        <v>0</v>
      </c>
      <c r="J411" s="24">
        <v>0</v>
      </c>
      <c r="K411" s="24">
        <v>0</v>
      </c>
      <c r="L411" s="24">
        <v>0</v>
      </c>
      <c r="M411" s="24">
        <v>0</v>
      </c>
      <c r="N411" s="24">
        <v>0</v>
      </c>
      <c r="O411" s="25">
        <v>0</v>
      </c>
      <c r="P411" s="25">
        <v>0</v>
      </c>
      <c r="Q411" s="25">
        <v>0</v>
      </c>
      <c r="R411" s="25">
        <v>0</v>
      </c>
      <c r="S411" s="25">
        <v>0</v>
      </c>
      <c r="T411" s="25">
        <v>0</v>
      </c>
      <c r="U411" s="25">
        <v>0</v>
      </c>
      <c r="V411" s="25">
        <v>0</v>
      </c>
      <c r="W411" s="25">
        <v>0</v>
      </c>
      <c r="X411" s="25">
        <v>0</v>
      </c>
      <c r="Y411" s="25">
        <v>0</v>
      </c>
      <c r="Z411" s="25">
        <v>1182.2</v>
      </c>
      <c r="AA411" s="54">
        <f>SUM(E411:Z412)</f>
        <v>19930.8</v>
      </c>
      <c r="AB411" s="56">
        <v>3290.4</v>
      </c>
      <c r="AC411" s="58">
        <f t="shared" ref="AC411" si="188">AA411-AB411</f>
        <v>16640.399999999998</v>
      </c>
    </row>
    <row r="412" spans="2:29" ht="75">
      <c r="B412" s="51"/>
      <c r="C412" s="53"/>
      <c r="D412" s="23" t="s">
        <v>172</v>
      </c>
      <c r="E412" s="24">
        <v>0</v>
      </c>
      <c r="F412" s="24">
        <v>0</v>
      </c>
      <c r="G412" s="24">
        <v>0</v>
      </c>
      <c r="H412" s="24">
        <v>0</v>
      </c>
      <c r="I412" s="24">
        <v>0</v>
      </c>
      <c r="J412" s="24">
        <v>0</v>
      </c>
      <c r="K412" s="24">
        <v>0</v>
      </c>
      <c r="L412" s="24">
        <v>0</v>
      </c>
      <c r="M412" s="24">
        <v>0</v>
      </c>
      <c r="N412" s="24">
        <v>0</v>
      </c>
      <c r="O412" s="25">
        <v>0</v>
      </c>
      <c r="P412" s="25">
        <v>0</v>
      </c>
      <c r="Q412" s="25">
        <v>0</v>
      </c>
      <c r="R412" s="25">
        <v>0</v>
      </c>
      <c r="S412" s="25">
        <v>0</v>
      </c>
      <c r="T412" s="25">
        <v>0</v>
      </c>
      <c r="U412" s="25">
        <v>0</v>
      </c>
      <c r="V412" s="25">
        <v>0</v>
      </c>
      <c r="W412" s="25">
        <v>0</v>
      </c>
      <c r="X412" s="25">
        <v>0</v>
      </c>
      <c r="Y412" s="25">
        <v>0</v>
      </c>
      <c r="Z412" s="25">
        <v>18748.599999999999</v>
      </c>
      <c r="AA412" s="55"/>
      <c r="AB412" s="57"/>
      <c r="AC412" s="59"/>
    </row>
    <row r="413" spans="2:29" ht="93.75">
      <c r="B413" s="50">
        <v>210</v>
      </c>
      <c r="C413" s="52" t="s">
        <v>169</v>
      </c>
      <c r="D413" s="23" t="s">
        <v>182</v>
      </c>
      <c r="E413" s="24">
        <v>0</v>
      </c>
      <c r="F413" s="24">
        <v>0</v>
      </c>
      <c r="G413" s="24">
        <v>0</v>
      </c>
      <c r="H413" s="24">
        <v>0</v>
      </c>
      <c r="I413" s="24">
        <v>0</v>
      </c>
      <c r="J413" s="24">
        <v>0</v>
      </c>
      <c r="K413" s="24">
        <v>0</v>
      </c>
      <c r="L413" s="24">
        <v>0</v>
      </c>
      <c r="M413" s="24">
        <v>0</v>
      </c>
      <c r="N413" s="24">
        <v>0</v>
      </c>
      <c r="O413" s="25">
        <v>0</v>
      </c>
      <c r="P413" s="25">
        <v>0</v>
      </c>
      <c r="Q413" s="25">
        <v>0</v>
      </c>
      <c r="R413" s="25">
        <v>0</v>
      </c>
      <c r="S413" s="25">
        <v>0</v>
      </c>
      <c r="T413" s="45">
        <v>472.2</v>
      </c>
      <c r="U413" s="25">
        <v>0</v>
      </c>
      <c r="V413" s="25">
        <v>0</v>
      </c>
      <c r="W413" s="25">
        <v>0</v>
      </c>
      <c r="X413" s="25">
        <v>0</v>
      </c>
      <c r="Y413" s="25">
        <v>0</v>
      </c>
      <c r="Z413" s="25">
        <v>0</v>
      </c>
      <c r="AA413" s="54">
        <f>SUM(E413:Z414)</f>
        <v>3999.7999999999997</v>
      </c>
      <c r="AB413" s="56">
        <v>3290.4</v>
      </c>
      <c r="AC413" s="58">
        <f t="shared" ref="AC413" si="189">AA413-AB413</f>
        <v>709.39999999999964</v>
      </c>
    </row>
    <row r="414" spans="2:29" ht="75">
      <c r="B414" s="51"/>
      <c r="C414" s="53"/>
      <c r="D414" s="23" t="s">
        <v>172</v>
      </c>
      <c r="E414" s="24">
        <v>0</v>
      </c>
      <c r="F414" s="24">
        <v>0</v>
      </c>
      <c r="G414" s="24">
        <v>0</v>
      </c>
      <c r="H414" s="24">
        <v>0</v>
      </c>
      <c r="I414" s="24">
        <v>0</v>
      </c>
      <c r="J414" s="24">
        <v>0</v>
      </c>
      <c r="K414" s="24">
        <v>0</v>
      </c>
      <c r="L414" s="24">
        <v>0</v>
      </c>
      <c r="M414" s="24">
        <v>0</v>
      </c>
      <c r="N414" s="24">
        <v>0</v>
      </c>
      <c r="O414" s="25">
        <v>0</v>
      </c>
      <c r="P414" s="25">
        <v>0</v>
      </c>
      <c r="Q414" s="25">
        <v>0</v>
      </c>
      <c r="R414" s="25">
        <v>0</v>
      </c>
      <c r="S414" s="25">
        <v>0</v>
      </c>
      <c r="T414" s="45">
        <v>3527.6</v>
      </c>
      <c r="U414" s="25">
        <v>0</v>
      </c>
      <c r="V414" s="25">
        <v>0</v>
      </c>
      <c r="W414" s="25">
        <v>0</v>
      </c>
      <c r="X414" s="25">
        <v>0</v>
      </c>
      <c r="Y414" s="25">
        <v>0</v>
      </c>
      <c r="Z414" s="25">
        <v>0</v>
      </c>
      <c r="AA414" s="55"/>
      <c r="AB414" s="57"/>
      <c r="AC414" s="59"/>
    </row>
    <row r="415" spans="2:29" ht="93.75">
      <c r="B415" s="50">
        <v>211</v>
      </c>
      <c r="C415" s="52" t="s">
        <v>170</v>
      </c>
      <c r="D415" s="23" t="s">
        <v>182</v>
      </c>
      <c r="E415" s="24">
        <v>0</v>
      </c>
      <c r="F415" s="24">
        <v>0</v>
      </c>
      <c r="G415" s="24">
        <v>0</v>
      </c>
      <c r="H415" s="24">
        <v>0</v>
      </c>
      <c r="I415" s="24">
        <v>0</v>
      </c>
      <c r="J415" s="24">
        <v>0</v>
      </c>
      <c r="K415" s="24">
        <v>0</v>
      </c>
      <c r="L415" s="24">
        <v>0</v>
      </c>
      <c r="M415" s="24">
        <v>0</v>
      </c>
      <c r="N415" s="24">
        <v>0</v>
      </c>
      <c r="O415" s="25">
        <v>0</v>
      </c>
      <c r="P415" s="25">
        <v>0</v>
      </c>
      <c r="Q415" s="25">
        <v>0</v>
      </c>
      <c r="R415" s="25">
        <v>0</v>
      </c>
      <c r="S415" s="25">
        <v>0</v>
      </c>
      <c r="T415" s="25">
        <v>0</v>
      </c>
      <c r="U415" s="25">
        <v>0</v>
      </c>
      <c r="V415" s="25">
        <v>0</v>
      </c>
      <c r="W415" s="25">
        <v>0</v>
      </c>
      <c r="X415" s="25">
        <v>0</v>
      </c>
      <c r="Y415" s="25">
        <v>0</v>
      </c>
      <c r="Z415" s="25">
        <v>147.6</v>
      </c>
      <c r="AA415" s="54">
        <f>SUM(E415:Z416)</f>
        <v>1250</v>
      </c>
      <c r="AB415" s="56">
        <v>3290.4</v>
      </c>
      <c r="AC415" s="58">
        <f t="shared" ref="AC415" si="190">AA415-AB415</f>
        <v>-2040.4</v>
      </c>
    </row>
    <row r="416" spans="2:29" ht="75">
      <c r="B416" s="51"/>
      <c r="C416" s="53"/>
      <c r="D416" s="23" t="s">
        <v>172</v>
      </c>
      <c r="E416" s="24">
        <v>0</v>
      </c>
      <c r="F416" s="24">
        <v>0</v>
      </c>
      <c r="G416" s="24">
        <v>0</v>
      </c>
      <c r="H416" s="24">
        <v>0</v>
      </c>
      <c r="I416" s="24">
        <v>0</v>
      </c>
      <c r="J416" s="24">
        <v>0</v>
      </c>
      <c r="K416" s="24">
        <v>0</v>
      </c>
      <c r="L416" s="24">
        <v>0</v>
      </c>
      <c r="M416" s="24">
        <v>0</v>
      </c>
      <c r="N416" s="24">
        <v>0</v>
      </c>
      <c r="O416" s="25">
        <v>0</v>
      </c>
      <c r="P416" s="25">
        <v>0</v>
      </c>
      <c r="Q416" s="25">
        <v>0</v>
      </c>
      <c r="R416" s="25">
        <v>0</v>
      </c>
      <c r="S416" s="25">
        <v>0</v>
      </c>
      <c r="T416" s="25">
        <v>0</v>
      </c>
      <c r="U416" s="25">
        <v>0</v>
      </c>
      <c r="V416" s="25">
        <v>0</v>
      </c>
      <c r="W416" s="25">
        <v>0</v>
      </c>
      <c r="X416" s="25">
        <v>0</v>
      </c>
      <c r="Y416" s="25">
        <v>0</v>
      </c>
      <c r="Z416" s="25">
        <v>1102.4000000000001</v>
      </c>
      <c r="AA416" s="55"/>
      <c r="AB416" s="57"/>
      <c r="AC416" s="59"/>
    </row>
    <row r="417" spans="2:29" ht="93.75">
      <c r="B417" s="50">
        <v>212</v>
      </c>
      <c r="C417" s="52" t="s">
        <v>229</v>
      </c>
      <c r="D417" s="23" t="s">
        <v>182</v>
      </c>
      <c r="E417" s="24">
        <v>0</v>
      </c>
      <c r="F417" s="24">
        <v>0</v>
      </c>
      <c r="G417" s="24">
        <v>0</v>
      </c>
      <c r="H417" s="24">
        <v>0</v>
      </c>
      <c r="I417" s="24">
        <v>0</v>
      </c>
      <c r="J417" s="24">
        <v>0</v>
      </c>
      <c r="K417" s="24">
        <v>0</v>
      </c>
      <c r="L417" s="24">
        <v>0</v>
      </c>
      <c r="M417" s="24">
        <v>0</v>
      </c>
      <c r="N417" s="24">
        <v>0</v>
      </c>
      <c r="O417" s="25">
        <v>0</v>
      </c>
      <c r="P417" s="25">
        <v>0</v>
      </c>
      <c r="Q417" s="25">
        <v>0</v>
      </c>
      <c r="R417" s="25">
        <v>0</v>
      </c>
      <c r="S417" s="25">
        <v>0</v>
      </c>
      <c r="T417" s="25">
        <v>0</v>
      </c>
      <c r="U417" s="25">
        <v>0</v>
      </c>
      <c r="V417" s="25">
        <v>0</v>
      </c>
      <c r="W417" s="25">
        <v>0</v>
      </c>
      <c r="X417" s="25">
        <v>0</v>
      </c>
      <c r="Y417" s="25">
        <v>0</v>
      </c>
      <c r="Z417" s="25">
        <v>348.2</v>
      </c>
      <c r="AA417" s="54">
        <f>SUM(E417:Z418)</f>
        <v>2949.7999999999997</v>
      </c>
      <c r="AB417" s="56">
        <v>3290.4</v>
      </c>
      <c r="AC417" s="58">
        <f t="shared" ref="AC417" si="191">AA417-AB417</f>
        <v>-340.60000000000036</v>
      </c>
    </row>
    <row r="418" spans="2:29" ht="75">
      <c r="B418" s="51"/>
      <c r="C418" s="53"/>
      <c r="D418" s="23" t="s">
        <v>172</v>
      </c>
      <c r="E418" s="24">
        <v>0</v>
      </c>
      <c r="F418" s="24">
        <v>0</v>
      </c>
      <c r="G418" s="24">
        <v>0</v>
      </c>
      <c r="H418" s="24">
        <v>0</v>
      </c>
      <c r="I418" s="24">
        <v>0</v>
      </c>
      <c r="J418" s="24">
        <v>0</v>
      </c>
      <c r="K418" s="24">
        <v>0</v>
      </c>
      <c r="L418" s="24">
        <v>0</v>
      </c>
      <c r="M418" s="24">
        <v>0</v>
      </c>
      <c r="N418" s="24">
        <v>0</v>
      </c>
      <c r="O418" s="25">
        <v>0</v>
      </c>
      <c r="P418" s="25">
        <v>0</v>
      </c>
      <c r="Q418" s="25">
        <v>0</v>
      </c>
      <c r="R418" s="25">
        <v>0</v>
      </c>
      <c r="S418" s="25">
        <v>0</v>
      </c>
      <c r="T418" s="25">
        <v>0</v>
      </c>
      <c r="U418" s="25">
        <v>0</v>
      </c>
      <c r="V418" s="25">
        <v>0</v>
      </c>
      <c r="W418" s="25">
        <v>0</v>
      </c>
      <c r="X418" s="25">
        <v>0</v>
      </c>
      <c r="Y418" s="25">
        <v>0</v>
      </c>
      <c r="Z418" s="25">
        <v>2601.6</v>
      </c>
      <c r="AA418" s="55"/>
      <c r="AB418" s="57"/>
      <c r="AC418" s="59"/>
    </row>
    <row r="419" spans="2:29" ht="93.75">
      <c r="B419" s="50">
        <v>213</v>
      </c>
      <c r="C419" s="52" t="s">
        <v>230</v>
      </c>
      <c r="D419" s="23" t="s">
        <v>182</v>
      </c>
      <c r="E419" s="24">
        <v>0</v>
      </c>
      <c r="F419" s="24">
        <v>0</v>
      </c>
      <c r="G419" s="24">
        <v>0</v>
      </c>
      <c r="H419" s="24">
        <v>0</v>
      </c>
      <c r="I419" s="24">
        <v>0</v>
      </c>
      <c r="J419" s="24">
        <v>0</v>
      </c>
      <c r="K419" s="24">
        <v>0</v>
      </c>
      <c r="L419" s="24">
        <v>0</v>
      </c>
      <c r="M419" s="24">
        <v>0</v>
      </c>
      <c r="N419" s="24">
        <v>0</v>
      </c>
      <c r="O419" s="25">
        <v>599.77</v>
      </c>
      <c r="P419" s="25">
        <v>0</v>
      </c>
      <c r="Q419" s="25">
        <v>0</v>
      </c>
      <c r="R419" s="25">
        <v>0</v>
      </c>
      <c r="S419" s="25">
        <v>0</v>
      </c>
      <c r="T419" s="25">
        <v>0</v>
      </c>
      <c r="U419" s="25">
        <v>0</v>
      </c>
      <c r="V419" s="25">
        <v>0</v>
      </c>
      <c r="W419" s="25">
        <v>0</v>
      </c>
      <c r="X419" s="25">
        <v>0</v>
      </c>
      <c r="Y419" s="25">
        <v>0</v>
      </c>
      <c r="Z419" s="25">
        <v>0</v>
      </c>
      <c r="AA419" s="54">
        <f>SUM(E419:Z420)</f>
        <v>5206.6470300000001</v>
      </c>
      <c r="AB419" s="56">
        <v>3290.4</v>
      </c>
      <c r="AC419" s="58">
        <f t="shared" ref="AC419" si="192">AA419-AB419</f>
        <v>1916.24703</v>
      </c>
    </row>
    <row r="420" spans="2:29" ht="75">
      <c r="B420" s="51"/>
      <c r="C420" s="53"/>
      <c r="D420" s="23" t="s">
        <v>172</v>
      </c>
      <c r="E420" s="24">
        <v>0</v>
      </c>
      <c r="F420" s="24">
        <v>0</v>
      </c>
      <c r="G420" s="24">
        <v>0</v>
      </c>
      <c r="H420" s="24">
        <v>0</v>
      </c>
      <c r="I420" s="24">
        <v>0</v>
      </c>
      <c r="J420" s="24">
        <v>0</v>
      </c>
      <c r="K420" s="24">
        <v>0</v>
      </c>
      <c r="L420" s="24">
        <v>0</v>
      </c>
      <c r="M420" s="24">
        <v>0</v>
      </c>
      <c r="N420" s="24">
        <v>0</v>
      </c>
      <c r="O420" s="25">
        <v>2717.46047</v>
      </c>
      <c r="P420" s="25">
        <v>1889.4165599999999</v>
      </c>
      <c r="Q420" s="25">
        <v>0</v>
      </c>
      <c r="R420" s="25">
        <v>0</v>
      </c>
      <c r="S420" s="25">
        <v>0</v>
      </c>
      <c r="T420" s="25">
        <v>0</v>
      </c>
      <c r="U420" s="25">
        <v>0</v>
      </c>
      <c r="V420" s="25">
        <v>0</v>
      </c>
      <c r="W420" s="25">
        <v>0</v>
      </c>
      <c r="X420" s="25">
        <v>0</v>
      </c>
      <c r="Y420" s="25">
        <v>0</v>
      </c>
      <c r="Z420" s="25">
        <v>0</v>
      </c>
      <c r="AA420" s="55"/>
      <c r="AB420" s="57"/>
      <c r="AC420" s="59"/>
    </row>
    <row r="421" spans="2:29" ht="37.5" customHeight="1">
      <c r="B421" s="26">
        <v>214</v>
      </c>
      <c r="C421" s="48" t="s">
        <v>137</v>
      </c>
      <c r="D421" s="49"/>
      <c r="E421" s="24">
        <v>119.3</v>
      </c>
      <c r="F421" s="24">
        <v>0</v>
      </c>
      <c r="G421" s="24">
        <v>0</v>
      </c>
      <c r="H421" s="24">
        <v>0</v>
      </c>
      <c r="I421" s="24">
        <v>100</v>
      </c>
      <c r="J421" s="24">
        <v>0</v>
      </c>
      <c r="K421" s="24">
        <v>0</v>
      </c>
      <c r="L421" s="24">
        <v>0</v>
      </c>
      <c r="M421" s="24">
        <v>6650.4</v>
      </c>
      <c r="N421" s="24">
        <v>0</v>
      </c>
      <c r="O421" s="25">
        <v>2489.6109700000002</v>
      </c>
      <c r="P421" s="25">
        <v>0</v>
      </c>
      <c r="Q421" s="25">
        <v>0</v>
      </c>
      <c r="R421" s="25">
        <v>0</v>
      </c>
      <c r="S421" s="25">
        <v>0</v>
      </c>
      <c r="T421" s="25">
        <v>0</v>
      </c>
      <c r="U421" s="43">
        <v>0</v>
      </c>
      <c r="V421" s="43">
        <v>0</v>
      </c>
      <c r="W421" s="43">
        <v>0</v>
      </c>
      <c r="X421" s="43">
        <v>0</v>
      </c>
      <c r="Y421" s="43">
        <v>0</v>
      </c>
      <c r="Z421" s="43">
        <v>0</v>
      </c>
      <c r="AA421" s="25">
        <f>SUM(E421:U421)</f>
        <v>9359.3109700000005</v>
      </c>
      <c r="AB421" s="9">
        <v>6869.7</v>
      </c>
      <c r="AC421" s="2">
        <f>AA421-AB421</f>
        <v>2489.6109700000006</v>
      </c>
    </row>
    <row r="422" spans="2:29" ht="54" customHeight="1">
      <c r="B422" s="26">
        <v>215</v>
      </c>
      <c r="C422" s="48" t="s">
        <v>63</v>
      </c>
      <c r="D422" s="49"/>
      <c r="E422" s="24">
        <v>0</v>
      </c>
      <c r="F422" s="24">
        <v>0</v>
      </c>
      <c r="G422" s="24">
        <v>0</v>
      </c>
      <c r="H422" s="24">
        <v>0</v>
      </c>
      <c r="I422" s="24">
        <v>28.4</v>
      </c>
      <c r="J422" s="24">
        <v>346.8</v>
      </c>
      <c r="K422" s="24">
        <v>0</v>
      </c>
      <c r="L422" s="24">
        <v>0</v>
      </c>
      <c r="M422" s="24">
        <v>0</v>
      </c>
      <c r="N422" s="24">
        <v>0</v>
      </c>
      <c r="O422" s="25">
        <v>2000</v>
      </c>
      <c r="P422" s="25">
        <v>0</v>
      </c>
      <c r="Q422" s="25">
        <v>0</v>
      </c>
      <c r="R422" s="25">
        <v>0</v>
      </c>
      <c r="S422" s="25">
        <v>0</v>
      </c>
      <c r="T422" s="25">
        <v>0</v>
      </c>
      <c r="U422" s="43">
        <v>0</v>
      </c>
      <c r="V422" s="43">
        <v>0</v>
      </c>
      <c r="W422" s="43">
        <v>0</v>
      </c>
      <c r="X422" s="43">
        <v>0</v>
      </c>
      <c r="Y422" s="43">
        <v>0</v>
      </c>
      <c r="Z422" s="43">
        <v>0</v>
      </c>
      <c r="AA422" s="25">
        <f>SUM(E422:Z422)</f>
        <v>2375.1999999999998</v>
      </c>
      <c r="AB422" s="9">
        <v>2718.6</v>
      </c>
      <c r="AC422" s="2">
        <f t="shared" ref="AC422:AC424" si="193">AA422-AB422</f>
        <v>-343.40000000000009</v>
      </c>
    </row>
    <row r="423" spans="2:29" ht="54" customHeight="1">
      <c r="B423" s="26">
        <v>216</v>
      </c>
      <c r="C423" s="48" t="s">
        <v>171</v>
      </c>
      <c r="D423" s="49"/>
      <c r="E423" s="44">
        <v>0</v>
      </c>
      <c r="F423" s="44">
        <v>0</v>
      </c>
      <c r="G423" s="44">
        <v>0</v>
      </c>
      <c r="H423" s="44">
        <v>0</v>
      </c>
      <c r="I423" s="44">
        <v>0</v>
      </c>
      <c r="J423" s="44">
        <v>0</v>
      </c>
      <c r="K423" s="44">
        <v>0</v>
      </c>
      <c r="L423" s="44">
        <v>0</v>
      </c>
      <c r="M423" s="44">
        <v>0</v>
      </c>
      <c r="N423" s="44">
        <v>0</v>
      </c>
      <c r="O423" s="43">
        <v>235</v>
      </c>
      <c r="P423" s="43">
        <v>1995.19147</v>
      </c>
      <c r="Q423" s="43">
        <v>0</v>
      </c>
      <c r="R423" s="43">
        <v>0</v>
      </c>
      <c r="S423" s="43">
        <v>0</v>
      </c>
      <c r="T423" s="43">
        <v>0</v>
      </c>
      <c r="U423" s="43">
        <v>0</v>
      </c>
      <c r="V423" s="43">
        <v>0</v>
      </c>
      <c r="W423" s="43">
        <v>0</v>
      </c>
      <c r="X423" s="43">
        <v>0</v>
      </c>
      <c r="Y423" s="43">
        <v>0</v>
      </c>
      <c r="Z423" s="43">
        <v>0</v>
      </c>
      <c r="AA423" s="25">
        <f>SUM(E423:Z423)</f>
        <v>2230.1914699999998</v>
      </c>
      <c r="AB423" s="12"/>
      <c r="AC423" s="2"/>
    </row>
    <row r="424" spans="2:29" ht="60.75" customHeight="1">
      <c r="B424" s="66" t="s">
        <v>64</v>
      </c>
      <c r="C424" s="67"/>
      <c r="D424" s="68"/>
      <c r="E424" s="24">
        <f>SUM(E10:E422)+200</f>
        <v>10569.599999999999</v>
      </c>
      <c r="F424" s="24">
        <f>SUM(F10:F422)</f>
        <v>10477.299999999999</v>
      </c>
      <c r="G424" s="24">
        <f>SUM(G10:G422)</f>
        <v>10234.5</v>
      </c>
      <c r="H424" s="24">
        <f>SUM(H10:H422)</f>
        <v>10112.199999999999</v>
      </c>
      <c r="I424" s="24">
        <f>SUM(I10:I422)+0.1</f>
        <v>10399.999999999996</v>
      </c>
      <c r="J424" s="24">
        <f>SUM(J10:J422)-0.2</f>
        <v>8191</v>
      </c>
      <c r="K424" s="24">
        <f>SUM(K10:K422)</f>
        <v>14140.999999999998</v>
      </c>
      <c r="L424" s="24">
        <f>SUM(L10:L422)+145.5</f>
        <v>19627.5</v>
      </c>
      <c r="M424" s="24">
        <f>SUM(M10:M422)+0.1</f>
        <v>20989.1</v>
      </c>
      <c r="N424" s="24">
        <f>SUM(N10:N422)</f>
        <v>11640.2</v>
      </c>
      <c r="O424" s="25">
        <f t="shared" ref="O424:Z424" si="194">SUM(O10:O423)</f>
        <v>30000.000000000007</v>
      </c>
      <c r="P424" s="25">
        <f t="shared" si="194"/>
        <v>35999.999999999993</v>
      </c>
      <c r="Q424" s="25">
        <f t="shared" si="194"/>
        <v>38999.999999999993</v>
      </c>
      <c r="R424" s="25">
        <f t="shared" si="194"/>
        <v>42000</v>
      </c>
      <c r="S424" s="25">
        <f t="shared" si="194"/>
        <v>93338.5</v>
      </c>
      <c r="T424" s="25">
        <f t="shared" si="194"/>
        <v>99382.099999999991</v>
      </c>
      <c r="U424" s="25">
        <f t="shared" si="194"/>
        <v>92529.999999999971</v>
      </c>
      <c r="V424" s="25">
        <f t="shared" si="194"/>
        <v>94285.7</v>
      </c>
      <c r="W424" s="25">
        <f t="shared" si="194"/>
        <v>93861.6</v>
      </c>
      <c r="X424" s="25">
        <f t="shared" si="194"/>
        <v>120810.6</v>
      </c>
      <c r="Y424" s="25">
        <f t="shared" si="194"/>
        <v>89017.1</v>
      </c>
      <c r="Z424" s="25">
        <f t="shared" si="194"/>
        <v>66228.5</v>
      </c>
      <c r="AA424" s="25">
        <f>SUM(AA10:AA423)+345.5</f>
        <v>1022836.5</v>
      </c>
      <c r="AB424" s="9">
        <v>632910.9</v>
      </c>
      <c r="AC424" s="2">
        <f t="shared" si="193"/>
        <v>389925.6</v>
      </c>
    </row>
    <row r="425" spans="2:29">
      <c r="B425" s="10" t="s">
        <v>3</v>
      </c>
      <c r="AA425" s="11"/>
    </row>
    <row r="426" spans="2:29">
      <c r="E426" s="5">
        <v>10569.6</v>
      </c>
      <c r="F426" s="4">
        <v>10477.299999999999</v>
      </c>
      <c r="G426" s="4">
        <v>10234.5</v>
      </c>
      <c r="H426" s="5">
        <v>10112.200000000001</v>
      </c>
      <c r="I426" s="5">
        <v>10400</v>
      </c>
      <c r="J426" s="4">
        <v>8191</v>
      </c>
      <c r="K426" s="4">
        <v>14141</v>
      </c>
      <c r="L426" s="5">
        <v>19627.5</v>
      </c>
      <c r="M426" s="5">
        <v>20989.1</v>
      </c>
      <c r="N426" s="5">
        <v>23467.599999999999</v>
      </c>
      <c r="O426" s="4">
        <v>30000</v>
      </c>
      <c r="P426" s="4">
        <v>36000</v>
      </c>
      <c r="Q426" s="4">
        <v>39000</v>
      </c>
      <c r="R426" s="4">
        <v>42000</v>
      </c>
      <c r="S426" s="4">
        <v>222165.8</v>
      </c>
      <c r="T426" s="4">
        <v>165557.70000000001</v>
      </c>
      <c r="U426" s="4"/>
      <c r="V426" s="4"/>
      <c r="W426" s="4"/>
      <c r="X426" s="4"/>
      <c r="Y426" s="4"/>
      <c r="Z426" s="4"/>
      <c r="AA426" s="4">
        <f>SUM(AA10:AA423)</f>
        <v>1022491</v>
      </c>
    </row>
    <row r="427" spans="2:29" hidden="1"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2:29" hidden="1">
      <c r="E428" s="4">
        <f>E426-E424</f>
        <v>0</v>
      </c>
      <c r="F428" s="4">
        <f t="shared" ref="F428:AA428" si="195">F426-F424</f>
        <v>0</v>
      </c>
      <c r="G428" s="4">
        <f t="shared" si="195"/>
        <v>0</v>
      </c>
      <c r="H428" s="4">
        <f t="shared" si="195"/>
        <v>0</v>
      </c>
      <c r="I428" s="4">
        <f t="shared" si="195"/>
        <v>0</v>
      </c>
      <c r="J428" s="4">
        <f t="shared" si="195"/>
        <v>0</v>
      </c>
      <c r="K428" s="4">
        <f t="shared" si="195"/>
        <v>0</v>
      </c>
      <c r="L428" s="4">
        <f t="shared" si="195"/>
        <v>0</v>
      </c>
      <c r="M428" s="4">
        <f t="shared" si="195"/>
        <v>0</v>
      </c>
      <c r="N428" s="5">
        <f t="shared" si="195"/>
        <v>11827.399999999998</v>
      </c>
      <c r="O428" s="4">
        <f t="shared" si="195"/>
        <v>0</v>
      </c>
      <c r="P428" s="4">
        <f t="shared" si="195"/>
        <v>0</v>
      </c>
      <c r="Q428" s="4">
        <f t="shared" si="195"/>
        <v>0</v>
      </c>
      <c r="R428" s="4">
        <f t="shared" si="195"/>
        <v>0</v>
      </c>
      <c r="S428" s="4">
        <f t="shared" si="195"/>
        <v>128827.29999999999</v>
      </c>
      <c r="T428" s="4">
        <f t="shared" si="195"/>
        <v>66175.60000000002</v>
      </c>
      <c r="U428" s="4"/>
      <c r="V428" s="4"/>
      <c r="W428" s="4"/>
      <c r="X428" s="4"/>
      <c r="Y428" s="4"/>
      <c r="Z428" s="4"/>
      <c r="AA428" s="4">
        <f t="shared" si="195"/>
        <v>-345.5</v>
      </c>
    </row>
    <row r="429" spans="2:29" hidden="1"/>
    <row r="430" spans="2:29" hidden="1">
      <c r="N430" s="5">
        <v>11640.2</v>
      </c>
    </row>
    <row r="431" spans="2:29" hidden="1"/>
    <row r="432" spans="2:29" hidden="1"/>
    <row r="433" spans="7:27" hidden="1">
      <c r="N433" s="4">
        <f>N430-N424</f>
        <v>0</v>
      </c>
    </row>
    <row r="434" spans="7:27" hidden="1"/>
    <row r="435" spans="7:27" hidden="1">
      <c r="N435" s="6">
        <f>N181+N183+N185+N187+N189+N191+N193+N199+N201+N289</f>
        <v>1786.7</v>
      </c>
    </row>
    <row r="436" spans="7:27" hidden="1"/>
    <row r="437" spans="7:27">
      <c r="T437" s="11"/>
      <c r="U437" s="11"/>
      <c r="V437" s="11"/>
      <c r="W437" s="11"/>
      <c r="X437" s="11"/>
      <c r="Y437" s="11"/>
      <c r="Z437" s="11"/>
      <c r="AA437" s="11"/>
    </row>
    <row r="438" spans="7:27">
      <c r="O438" s="11">
        <f>O426-O424</f>
        <v>0</v>
      </c>
      <c r="P438" s="11">
        <f>P426-P424</f>
        <v>0</v>
      </c>
      <c r="Q438" s="11">
        <f>Q426-Q424</f>
        <v>0</v>
      </c>
      <c r="R438" s="11">
        <f>R426-R424</f>
        <v>0</v>
      </c>
    </row>
    <row r="439" spans="7:27">
      <c r="T439" s="11"/>
      <c r="U439" s="11"/>
      <c r="V439" s="11"/>
      <c r="W439" s="11"/>
      <c r="X439" s="11"/>
      <c r="Y439" s="11"/>
      <c r="Z439" s="11"/>
      <c r="AA439" s="11">
        <f>AA424-AA426</f>
        <v>345.5</v>
      </c>
    </row>
    <row r="440" spans="7:27">
      <c r="G440" s="3">
        <v>200</v>
      </c>
    </row>
    <row r="441" spans="7:27">
      <c r="G441" s="3">
        <v>0.1</v>
      </c>
    </row>
    <row r="442" spans="7:27">
      <c r="G442" s="3">
        <v>-0.2</v>
      </c>
    </row>
    <row r="443" spans="7:27">
      <c r="G443" s="3">
        <v>145.5</v>
      </c>
    </row>
    <row r="444" spans="7:27">
      <c r="G444" s="3">
        <v>0.1</v>
      </c>
    </row>
  </sheetData>
  <autoFilter ref="A9:AC426"/>
  <mergeCells count="999">
    <mergeCell ref="B149:B150"/>
    <mergeCell ref="B177:B178"/>
    <mergeCell ref="C205:C206"/>
    <mergeCell ref="C211:C212"/>
    <mergeCell ref="B361:B362"/>
    <mergeCell ref="B353:B354"/>
    <mergeCell ref="B259:B260"/>
    <mergeCell ref="B81:B82"/>
    <mergeCell ref="B63:B64"/>
    <mergeCell ref="B67:B68"/>
    <mergeCell ref="B75:B76"/>
    <mergeCell ref="B101:B102"/>
    <mergeCell ref="B127:B128"/>
    <mergeCell ref="B89:B90"/>
    <mergeCell ref="B163:B164"/>
    <mergeCell ref="B147:B148"/>
    <mergeCell ref="B153:B154"/>
    <mergeCell ref="B157:B158"/>
    <mergeCell ref="B183:B184"/>
    <mergeCell ref="B293:B294"/>
    <mergeCell ref="B171:B172"/>
    <mergeCell ref="B141:B142"/>
    <mergeCell ref="B279:B280"/>
    <mergeCell ref="B181:B182"/>
    <mergeCell ref="B185:B186"/>
    <mergeCell ref="B189:B190"/>
    <mergeCell ref="B175:B176"/>
    <mergeCell ref="B247:B248"/>
    <mergeCell ref="B197:B198"/>
    <mergeCell ref="B201:B202"/>
    <mergeCell ref="B205:B206"/>
    <mergeCell ref="B211:B212"/>
    <mergeCell ref="B267:B268"/>
    <mergeCell ref="B225:B226"/>
    <mergeCell ref="B217:B218"/>
    <mergeCell ref="B195:B196"/>
    <mergeCell ref="B223:B224"/>
    <mergeCell ref="B227:B228"/>
    <mergeCell ref="B209:B210"/>
    <mergeCell ref="B213:B214"/>
    <mergeCell ref="B199:B200"/>
    <mergeCell ref="B203:B204"/>
    <mergeCell ref="B207:B208"/>
    <mergeCell ref="B237:B238"/>
    <mergeCell ref="B255:B256"/>
    <mergeCell ref="B221:B222"/>
    <mergeCell ref="B193:B194"/>
    <mergeCell ref="B233:B234"/>
    <mergeCell ref="B371:B372"/>
    <mergeCell ref="B231:B232"/>
    <mergeCell ref="B235:B236"/>
    <mergeCell ref="B239:B240"/>
    <mergeCell ref="B245:B246"/>
    <mergeCell ref="B275:B276"/>
    <mergeCell ref="B261:B262"/>
    <mergeCell ref="B251:B252"/>
    <mergeCell ref="C337:C338"/>
    <mergeCell ref="C259:C260"/>
    <mergeCell ref="C309:C310"/>
    <mergeCell ref="C295:C296"/>
    <mergeCell ref="C299:C300"/>
    <mergeCell ref="C303:C304"/>
    <mergeCell ref="C329:C330"/>
    <mergeCell ref="C317:C318"/>
    <mergeCell ref="C289:C290"/>
    <mergeCell ref="C325:C326"/>
    <mergeCell ref="C311:C312"/>
    <mergeCell ref="C315:C316"/>
    <mergeCell ref="C319:C320"/>
    <mergeCell ref="C285:C286"/>
    <mergeCell ref="B359:B360"/>
    <mergeCell ref="B241:B242"/>
    <mergeCell ref="B355:B356"/>
    <mergeCell ref="B319:B320"/>
    <mergeCell ref="B345:B346"/>
    <mergeCell ref="B265:B266"/>
    <mergeCell ref="B269:B270"/>
    <mergeCell ref="B347:B348"/>
    <mergeCell ref="B339:B340"/>
    <mergeCell ref="C277:C278"/>
    <mergeCell ref="C327:C328"/>
    <mergeCell ref="C331:C332"/>
    <mergeCell ref="B309:B310"/>
    <mergeCell ref="B349:B350"/>
    <mergeCell ref="B271:B272"/>
    <mergeCell ref="B299:B300"/>
    <mergeCell ref="B325:B326"/>
    <mergeCell ref="B311:B312"/>
    <mergeCell ref="B297:B298"/>
    <mergeCell ref="B301:B302"/>
    <mergeCell ref="B305:B306"/>
    <mergeCell ref="B331:B332"/>
    <mergeCell ref="C349:C350"/>
    <mergeCell ref="C321:C322"/>
    <mergeCell ref="C267:C268"/>
    <mergeCell ref="C275:C276"/>
    <mergeCell ref="C225:C226"/>
    <mergeCell ref="C217:C218"/>
    <mergeCell ref="C265:C266"/>
    <mergeCell ref="C291:C292"/>
    <mergeCell ref="C287:C288"/>
    <mergeCell ref="C221:C222"/>
    <mergeCell ref="C215:C216"/>
    <mergeCell ref="C219:C220"/>
    <mergeCell ref="C223:C224"/>
    <mergeCell ref="C227:C228"/>
    <mergeCell ref="C269:C270"/>
    <mergeCell ref="C273:C274"/>
    <mergeCell ref="C231:C232"/>
    <mergeCell ref="C235:C236"/>
    <mergeCell ref="C239:C240"/>
    <mergeCell ref="C245:C246"/>
    <mergeCell ref="C261:C262"/>
    <mergeCell ref="C251:C252"/>
    <mergeCell ref="C229:C230"/>
    <mergeCell ref="C233:C234"/>
    <mergeCell ref="C6:C7"/>
    <mergeCell ref="C129:C130"/>
    <mergeCell ref="C115:C116"/>
    <mergeCell ref="C119:C120"/>
    <mergeCell ref="C123:C124"/>
    <mergeCell ref="C149:C150"/>
    <mergeCell ref="C177:C178"/>
    <mergeCell ref="C137:C138"/>
    <mergeCell ref="C109:C110"/>
    <mergeCell ref="C163:C164"/>
    <mergeCell ref="C147:C148"/>
    <mergeCell ref="C153:C154"/>
    <mergeCell ref="C157:C158"/>
    <mergeCell ref="C81:C82"/>
    <mergeCell ref="C63:C64"/>
    <mergeCell ref="C67:C68"/>
    <mergeCell ref="C16:C17"/>
    <mergeCell ref="C14:C15"/>
    <mergeCell ref="C12:C13"/>
    <mergeCell ref="C10:C11"/>
    <mergeCell ref="C27:C28"/>
    <mergeCell ref="C31:C32"/>
    <mergeCell ref="C38:C39"/>
    <mergeCell ref="C79:C80"/>
    <mergeCell ref="AA27:AA28"/>
    <mergeCell ref="AA31:AA32"/>
    <mergeCell ref="AA36:AA37"/>
    <mergeCell ref="AA67:AA68"/>
    <mergeCell ref="AA371:AA372"/>
    <mergeCell ref="AA339:AA340"/>
    <mergeCell ref="AA115:AA116"/>
    <mergeCell ref="AA101:AA102"/>
    <mergeCell ref="AA105:AA106"/>
    <mergeCell ref="AA109:AA110"/>
    <mergeCell ref="AA135:AA136"/>
    <mergeCell ref="AA163:AA164"/>
    <mergeCell ref="AA123:AA124"/>
    <mergeCell ref="AA331:AA332"/>
    <mergeCell ref="AA355:AA356"/>
    <mergeCell ref="AA319:AA320"/>
    <mergeCell ref="AA291:AA292"/>
    <mergeCell ref="AA367:AA368"/>
    <mergeCell ref="AA345:AA346"/>
    <mergeCell ref="AA349:AA350"/>
    <mergeCell ref="AA353:AA354"/>
    <mergeCell ref="AA357:AA358"/>
    <mergeCell ref="AA361:AA362"/>
    <mergeCell ref="AA341:AA342"/>
    <mergeCell ref="E6:AA6"/>
    <mergeCell ref="C369:C370"/>
    <mergeCell ref="C333:C334"/>
    <mergeCell ref="C305:C306"/>
    <mergeCell ref="C97:C98"/>
    <mergeCell ref="C117:C118"/>
    <mergeCell ref="C143:C144"/>
    <mergeCell ref="C105:C106"/>
    <mergeCell ref="C111:C112"/>
    <mergeCell ref="C237:C238"/>
    <mergeCell ref="C171:C172"/>
    <mergeCell ref="C141:C142"/>
    <mergeCell ref="C199:C200"/>
    <mergeCell ref="C181:C182"/>
    <mergeCell ref="C185:C186"/>
    <mergeCell ref="C189:C190"/>
    <mergeCell ref="C193:C194"/>
    <mergeCell ref="C255:C256"/>
    <mergeCell ref="C207:C208"/>
    <mergeCell ref="C175:C176"/>
    <mergeCell ref="C323:C324"/>
    <mergeCell ref="C313:C314"/>
    <mergeCell ref="D6:D7"/>
    <mergeCell ref="AA365:AA366"/>
    <mergeCell ref="C365:C366"/>
    <mergeCell ref="C241:C242"/>
    <mergeCell ref="C209:C210"/>
    <mergeCell ref="C263:C264"/>
    <mergeCell ref="C249:C250"/>
    <mergeCell ref="C253:C254"/>
    <mergeCell ref="C257:C258"/>
    <mergeCell ref="C347:C348"/>
    <mergeCell ref="C361:C362"/>
    <mergeCell ref="C271:C272"/>
    <mergeCell ref="C243:C244"/>
    <mergeCell ref="C355:C356"/>
    <mergeCell ref="C293:C294"/>
    <mergeCell ref="C297:C298"/>
    <mergeCell ref="C301:C302"/>
    <mergeCell ref="C307:C308"/>
    <mergeCell ref="C213:C214"/>
    <mergeCell ref="C359:C360"/>
    <mergeCell ref="C247:C248"/>
    <mergeCell ref="C343:C344"/>
    <mergeCell ref="C345:C346"/>
    <mergeCell ref="C283:C284"/>
    <mergeCell ref="C281:C282"/>
    <mergeCell ref="C279:C280"/>
    <mergeCell ref="C49:C50"/>
    <mergeCell ref="C103:C104"/>
    <mergeCell ref="C107:C108"/>
    <mergeCell ref="C133:C134"/>
    <mergeCell ref="C121:C122"/>
    <mergeCell ref="C93:C94"/>
    <mergeCell ref="C131:C132"/>
    <mergeCell ref="C125:C126"/>
    <mergeCell ref="C113:C114"/>
    <mergeCell ref="C99:C100"/>
    <mergeCell ref="C18:C19"/>
    <mergeCell ref="C167:C168"/>
    <mergeCell ref="C36:C37"/>
    <mergeCell ref="C44:C45"/>
    <mergeCell ref="C25:C26"/>
    <mergeCell ref="C29:C30"/>
    <mergeCell ref="C33:C34"/>
    <mergeCell ref="C53:C54"/>
    <mergeCell ref="C75:C76"/>
    <mergeCell ref="C101:C102"/>
    <mergeCell ref="C127:C128"/>
    <mergeCell ref="C89:C90"/>
    <mergeCell ref="C57:C58"/>
    <mergeCell ref="C65:C66"/>
    <mergeCell ref="C95:C96"/>
    <mergeCell ref="C159:C160"/>
    <mergeCell ref="C83:C84"/>
    <mergeCell ref="C87:C88"/>
    <mergeCell ref="C91:C92"/>
    <mergeCell ref="C77:C78"/>
    <mergeCell ref="C61:C62"/>
    <mergeCell ref="C47:C48"/>
    <mergeCell ref="C51:C52"/>
    <mergeCell ref="C23:C24"/>
    <mergeCell ref="C191:C192"/>
    <mergeCell ref="C179:C180"/>
    <mergeCell ref="C165:C166"/>
    <mergeCell ref="C169:C170"/>
    <mergeCell ref="C173:C174"/>
    <mergeCell ref="C203:C204"/>
    <mergeCell ref="C55:C56"/>
    <mergeCell ref="C85:C86"/>
    <mergeCell ref="C69:C70"/>
    <mergeCell ref="C197:C198"/>
    <mergeCell ref="C201:C202"/>
    <mergeCell ref="C161:C162"/>
    <mergeCell ref="C145:C146"/>
    <mergeCell ref="C135:C136"/>
    <mergeCell ref="C139:C140"/>
    <mergeCell ref="C155:C156"/>
    <mergeCell ref="C187:C188"/>
    <mergeCell ref="C195:C196"/>
    <mergeCell ref="C183:C184"/>
    <mergeCell ref="C59:C60"/>
    <mergeCell ref="B143:B144"/>
    <mergeCell ref="B105:B106"/>
    <mergeCell ref="B77:B78"/>
    <mergeCell ref="B61:B62"/>
    <mergeCell ref="B47:B48"/>
    <mergeCell ref="B51:B52"/>
    <mergeCell ref="B55:B56"/>
    <mergeCell ref="B85:B86"/>
    <mergeCell ref="B111:B112"/>
    <mergeCell ref="B69:B70"/>
    <mergeCell ref="B65:B66"/>
    <mergeCell ref="B95:B96"/>
    <mergeCell ref="B53:B54"/>
    <mergeCell ref="B109:B110"/>
    <mergeCell ref="B57:B58"/>
    <mergeCell ref="B129:B130"/>
    <mergeCell ref="B115:B116"/>
    <mergeCell ref="B119:B120"/>
    <mergeCell ref="B123:B124"/>
    <mergeCell ref="B137:B138"/>
    <mergeCell ref="B165:B166"/>
    <mergeCell ref="B169:B170"/>
    <mergeCell ref="B173:B174"/>
    <mergeCell ref="B283:B284"/>
    <mergeCell ref="B187:B188"/>
    <mergeCell ref="B323:B324"/>
    <mergeCell ref="B327:B328"/>
    <mergeCell ref="B313:B314"/>
    <mergeCell ref="B317:B318"/>
    <mergeCell ref="B321:B322"/>
    <mergeCell ref="B291:B292"/>
    <mergeCell ref="B287:B288"/>
    <mergeCell ref="B273:B274"/>
    <mergeCell ref="B229:B230"/>
    <mergeCell ref="B263:B264"/>
    <mergeCell ref="B249:B250"/>
    <mergeCell ref="B253:B254"/>
    <mergeCell ref="B257:B258"/>
    <mergeCell ref="B243:B244"/>
    <mergeCell ref="B281:B282"/>
    <mergeCell ref="B285:B286"/>
    <mergeCell ref="B289:B290"/>
    <mergeCell ref="B303:B304"/>
    <mergeCell ref="B191:B192"/>
    <mergeCell ref="B215:B216"/>
    <mergeCell ref="B219:B220"/>
    <mergeCell ref="B14:B15"/>
    <mergeCell ref="B12:B13"/>
    <mergeCell ref="B10:B11"/>
    <mergeCell ref="B6:B7"/>
    <mergeCell ref="B113:B114"/>
    <mergeCell ref="B99:B100"/>
    <mergeCell ref="B103:B104"/>
    <mergeCell ref="B107:B108"/>
    <mergeCell ref="B133:B134"/>
    <mergeCell ref="B121:B122"/>
    <mergeCell ref="B93:B94"/>
    <mergeCell ref="B131:B132"/>
    <mergeCell ref="B125:B126"/>
    <mergeCell ref="B97:B98"/>
    <mergeCell ref="B83:B84"/>
    <mergeCell ref="B87:B88"/>
    <mergeCell ref="B91:B92"/>
    <mergeCell ref="B117:B118"/>
    <mergeCell ref="B36:B37"/>
    <mergeCell ref="B44:B45"/>
    <mergeCell ref="B25:B26"/>
    <mergeCell ref="B29:B30"/>
    <mergeCell ref="B33:B34"/>
    <mergeCell ref="B16:B17"/>
    <mergeCell ref="AA18:AA19"/>
    <mergeCell ref="B373:B374"/>
    <mergeCell ref="B23:B24"/>
    <mergeCell ref="B27:B28"/>
    <mergeCell ref="B31:B32"/>
    <mergeCell ref="B38:B39"/>
    <mergeCell ref="B79:B80"/>
    <mergeCell ref="B59:B60"/>
    <mergeCell ref="B49:B50"/>
    <mergeCell ref="B18:B19"/>
    <mergeCell ref="B161:B162"/>
    <mergeCell ref="B145:B146"/>
    <mergeCell ref="B135:B136"/>
    <mergeCell ref="B139:B140"/>
    <mergeCell ref="B167:B168"/>
    <mergeCell ref="B277:B278"/>
    <mergeCell ref="B155:B156"/>
    <mergeCell ref="B179:B180"/>
    <mergeCell ref="AA63:AA64"/>
    <mergeCell ref="AA49:AA50"/>
    <mergeCell ref="AA53:AA54"/>
    <mergeCell ref="AA57:AA58"/>
    <mergeCell ref="B159:B160"/>
    <mergeCell ref="B295:B296"/>
    <mergeCell ref="AA373:AA374"/>
    <mergeCell ref="AA335:AA336"/>
    <mergeCell ref="AA307:AA308"/>
    <mergeCell ref="AA131:AA132"/>
    <mergeCell ref="AA117:AA118"/>
    <mergeCell ref="AA121:AA122"/>
    <mergeCell ref="AA125:AA126"/>
    <mergeCell ref="AA153:AA154"/>
    <mergeCell ref="AA179:AA180"/>
    <mergeCell ref="AA139:AA140"/>
    <mergeCell ref="AA119:AA120"/>
    <mergeCell ref="AA145:AA146"/>
    <mergeCell ref="AA129:AA130"/>
    <mergeCell ref="AA187:AA188"/>
    <mergeCell ref="AA191:AA192"/>
    <mergeCell ref="AA217:AA218"/>
    <mergeCell ref="AA243:AA244"/>
    <mergeCell ref="AA205:AA206"/>
    <mergeCell ref="AA143:AA144"/>
    <mergeCell ref="AA197:AA198"/>
    <mergeCell ref="AA183:AA184"/>
    <mergeCell ref="AA177:AA178"/>
    <mergeCell ref="AA75:AA76"/>
    <mergeCell ref="AA38:AA39"/>
    <mergeCell ref="AA47:AA48"/>
    <mergeCell ref="AA95:AA96"/>
    <mergeCell ref="AA97:AA98"/>
    <mergeCell ref="AA55:AA56"/>
    <mergeCell ref="AA337:AA338"/>
    <mergeCell ref="AA263:AA264"/>
    <mergeCell ref="AA267:AA268"/>
    <mergeCell ref="AA271:AA272"/>
    <mergeCell ref="AA275:AA276"/>
    <mergeCell ref="AA255:AA256"/>
    <mergeCell ref="AA241:AA242"/>
    <mergeCell ref="AA273:AA274"/>
    <mergeCell ref="AA261:AA262"/>
    <mergeCell ref="AA257:AA258"/>
    <mergeCell ref="AA249:AA250"/>
    <mergeCell ref="AA269:AA270"/>
    <mergeCell ref="AA265:AA266"/>
    <mergeCell ref="AA259:AA260"/>
    <mergeCell ref="AA279:AA280"/>
    <mergeCell ref="AA283:AA284"/>
    <mergeCell ref="AA287:AA288"/>
    <mergeCell ref="AA293:AA294"/>
    <mergeCell ref="AA369:AA370"/>
    <mergeCell ref="AA359:AA360"/>
    <mergeCell ref="AA351:AA352"/>
    <mergeCell ref="AA323:AA324"/>
    <mergeCell ref="AA327:AA328"/>
    <mergeCell ref="AA313:AA314"/>
    <mergeCell ref="AA317:AA318"/>
    <mergeCell ref="AA321:AA322"/>
    <mergeCell ref="AA347:AA348"/>
    <mergeCell ref="AA315:AA316"/>
    <mergeCell ref="AA343:AA344"/>
    <mergeCell ref="AA329:AA330"/>
    <mergeCell ref="AA333:AA334"/>
    <mergeCell ref="AA325:AA326"/>
    <mergeCell ref="AA309:AA310"/>
    <mergeCell ref="AA299:AA300"/>
    <mergeCell ref="AA277:AA278"/>
    <mergeCell ref="AA289:AA290"/>
    <mergeCell ref="AA285:AA286"/>
    <mergeCell ref="AA303:AA304"/>
    <mergeCell ref="AA311:AA312"/>
    <mergeCell ref="AA297:AA298"/>
    <mergeCell ref="AA301:AA302"/>
    <mergeCell ref="AA305:AA306"/>
    <mergeCell ref="AA281:AA282"/>
    <mergeCell ref="AA295:AA296"/>
    <mergeCell ref="AA221:AA222"/>
    <mergeCell ref="AA193:AA194"/>
    <mergeCell ref="AA245:AA246"/>
    <mergeCell ref="AA231:AA232"/>
    <mergeCell ref="AA235:AA236"/>
    <mergeCell ref="AA239:AA240"/>
    <mergeCell ref="AA209:AA210"/>
    <mergeCell ref="AA253:AA254"/>
    <mergeCell ref="AA225:AA226"/>
    <mergeCell ref="AA229:AA230"/>
    <mergeCell ref="AA215:AA216"/>
    <mergeCell ref="AA219:AA220"/>
    <mergeCell ref="AA223:AA224"/>
    <mergeCell ref="AA201:AA202"/>
    <mergeCell ref="AA227:AA228"/>
    <mergeCell ref="AA213:AA214"/>
    <mergeCell ref="AA199:AA200"/>
    <mergeCell ref="AA233:AA234"/>
    <mergeCell ref="AA211:AA212"/>
    <mergeCell ref="AA237:AA238"/>
    <mergeCell ref="AA247:AA248"/>
    <mergeCell ref="AA251:AA252"/>
    <mergeCell ref="AA203:AA204"/>
    <mergeCell ref="AA207:AA208"/>
    <mergeCell ref="AA23:AA24"/>
    <mergeCell ref="AA16:AA17"/>
    <mergeCell ref="AA14:AA15"/>
    <mergeCell ref="AA12:AA13"/>
    <mergeCell ref="AA10:AA11"/>
    <mergeCell ref="AA147:AA148"/>
    <mergeCell ref="AA133:AA134"/>
    <mergeCell ref="AA137:AA138"/>
    <mergeCell ref="AA141:AA142"/>
    <mergeCell ref="AA127:AA128"/>
    <mergeCell ref="AA111:AA112"/>
    <mergeCell ref="AA99:AA100"/>
    <mergeCell ref="AA85:AA86"/>
    <mergeCell ref="AA89:AA90"/>
    <mergeCell ref="AA93:AA94"/>
    <mergeCell ref="AA107:AA108"/>
    <mergeCell ref="AA79:AA80"/>
    <mergeCell ref="AA83:AA84"/>
    <mergeCell ref="AA65:AA66"/>
    <mergeCell ref="AA69:AA70"/>
    <mergeCell ref="AA77:AA78"/>
    <mergeCell ref="AA103:AA104"/>
    <mergeCell ref="AA91:AA92"/>
    <mergeCell ref="AA59:AA60"/>
    <mergeCell ref="AA25:AA26"/>
    <mergeCell ref="AA29:AA30"/>
    <mergeCell ref="AA33:AA34"/>
    <mergeCell ref="AA44:AA45"/>
    <mergeCell ref="AA81:AA82"/>
    <mergeCell ref="AA61:AA62"/>
    <mergeCell ref="AA51:AA52"/>
    <mergeCell ref="AA169:AA170"/>
    <mergeCell ref="AA195:AA196"/>
    <mergeCell ref="AA157:AA158"/>
    <mergeCell ref="AA181:AA182"/>
    <mergeCell ref="AA167:AA168"/>
    <mergeCell ref="AA171:AA172"/>
    <mergeCell ref="AA175:AA176"/>
    <mergeCell ref="AA189:AA190"/>
    <mergeCell ref="AA161:AA162"/>
    <mergeCell ref="AA87:AA88"/>
    <mergeCell ref="AA113:AA114"/>
    <mergeCell ref="AA165:AA166"/>
    <mergeCell ref="AA149:AA150"/>
    <mergeCell ref="AA155:AA156"/>
    <mergeCell ref="AA159:AA160"/>
    <mergeCell ref="AA185:AA186"/>
    <mergeCell ref="AA173:AA174"/>
    <mergeCell ref="B365:B366"/>
    <mergeCell ref="B335:B336"/>
    <mergeCell ref="B307:B308"/>
    <mergeCell ref="B315:B316"/>
    <mergeCell ref="B341:B342"/>
    <mergeCell ref="B424:D424"/>
    <mergeCell ref="C422:D422"/>
    <mergeCell ref="C421:D421"/>
    <mergeCell ref="C373:C374"/>
    <mergeCell ref="B343:B344"/>
    <mergeCell ref="B329:B330"/>
    <mergeCell ref="B333:B334"/>
    <mergeCell ref="B337:B338"/>
    <mergeCell ref="B369:B370"/>
    <mergeCell ref="B357:B358"/>
    <mergeCell ref="B351:B352"/>
    <mergeCell ref="C341:C342"/>
    <mergeCell ref="B367:B368"/>
    <mergeCell ref="C339:C340"/>
    <mergeCell ref="C357:C358"/>
    <mergeCell ref="C371:C372"/>
    <mergeCell ref="C351:C352"/>
    <mergeCell ref="C353:C354"/>
    <mergeCell ref="C367:C368"/>
    <mergeCell ref="AB10:AB11"/>
    <mergeCell ref="AB12:AB13"/>
    <mergeCell ref="AB14:AB15"/>
    <mergeCell ref="AB16:AB17"/>
    <mergeCell ref="AB18:AB19"/>
    <mergeCell ref="AB23:AB24"/>
    <mergeCell ref="AB25:AB26"/>
    <mergeCell ref="AB27:AB28"/>
    <mergeCell ref="AB29:AB30"/>
    <mergeCell ref="AB31:AB32"/>
    <mergeCell ref="AB33:AB34"/>
    <mergeCell ref="AB36:AB37"/>
    <mergeCell ref="AB38:AB39"/>
    <mergeCell ref="AB44:AB45"/>
    <mergeCell ref="AB47:AB48"/>
    <mergeCell ref="AB49:AB50"/>
    <mergeCell ref="AB51:AB52"/>
    <mergeCell ref="AB53:AB54"/>
    <mergeCell ref="AB55:AB56"/>
    <mergeCell ref="AB57:AB58"/>
    <mergeCell ref="AB59:AB60"/>
    <mergeCell ref="C335:C336"/>
    <mergeCell ref="AB61:AB62"/>
    <mergeCell ref="AB63:AB64"/>
    <mergeCell ref="AB65:AB66"/>
    <mergeCell ref="AB67:AB68"/>
    <mergeCell ref="AB69:AB70"/>
    <mergeCell ref="AB75:AB76"/>
    <mergeCell ref="AB77:AB78"/>
    <mergeCell ref="AB79:AB80"/>
    <mergeCell ref="AB81:AB82"/>
    <mergeCell ref="AB83:AB84"/>
    <mergeCell ref="AB85:AB86"/>
    <mergeCell ref="AB87:AB88"/>
    <mergeCell ref="AB89:AB90"/>
    <mergeCell ref="AB91:AB92"/>
    <mergeCell ref="AB93:AB94"/>
    <mergeCell ref="AB95:AB96"/>
    <mergeCell ref="AB97:AB98"/>
    <mergeCell ref="AB99:AB100"/>
    <mergeCell ref="AB101:AB102"/>
    <mergeCell ref="AB103:AB104"/>
    <mergeCell ref="AB105:AB106"/>
    <mergeCell ref="AB107:AB108"/>
    <mergeCell ref="AB109:AB110"/>
    <mergeCell ref="AB111:AB112"/>
    <mergeCell ref="AB113:AB114"/>
    <mergeCell ref="AB115:AB116"/>
    <mergeCell ref="AB117:AB118"/>
    <mergeCell ref="AB119:AB120"/>
    <mergeCell ref="AB121:AB122"/>
    <mergeCell ref="AB123:AB124"/>
    <mergeCell ref="AB125:AB126"/>
    <mergeCell ref="AB127:AB128"/>
    <mergeCell ref="AB129:AB130"/>
    <mergeCell ref="AB131:AB132"/>
    <mergeCell ref="AB133:AB134"/>
    <mergeCell ref="AB135:AB136"/>
    <mergeCell ref="AB137:AB138"/>
    <mergeCell ref="AB139:AB140"/>
    <mergeCell ref="AB141:AB142"/>
    <mergeCell ref="AB143:AB144"/>
    <mergeCell ref="AB145:AB146"/>
    <mergeCell ref="AB147:AB148"/>
    <mergeCell ref="AB149:AB150"/>
    <mergeCell ref="AB153:AB154"/>
    <mergeCell ref="AB155:AB156"/>
    <mergeCell ref="AB157:AB158"/>
    <mergeCell ref="AB159:AB160"/>
    <mergeCell ref="AB161:AB162"/>
    <mergeCell ref="AB163:AB164"/>
    <mergeCell ref="AB165:AB166"/>
    <mergeCell ref="AB167:AB168"/>
    <mergeCell ref="AB169:AB170"/>
    <mergeCell ref="AB171:AB172"/>
    <mergeCell ref="AB173:AB174"/>
    <mergeCell ref="AB175:AB176"/>
    <mergeCell ref="AB177:AB178"/>
    <mergeCell ref="AB179:AB180"/>
    <mergeCell ref="AB181:AB182"/>
    <mergeCell ref="AB183:AB184"/>
    <mergeCell ref="AB185:AB186"/>
    <mergeCell ref="AB187:AB188"/>
    <mergeCell ref="AB189:AB190"/>
    <mergeCell ref="AB191:AB192"/>
    <mergeCell ref="AB193:AB194"/>
    <mergeCell ref="AB195:AB196"/>
    <mergeCell ref="AB197:AB198"/>
    <mergeCell ref="AB199:AB200"/>
    <mergeCell ref="AB201:AB202"/>
    <mergeCell ref="AB203:AB204"/>
    <mergeCell ref="AB205:AB206"/>
    <mergeCell ref="AB207:AB208"/>
    <mergeCell ref="AB209:AB210"/>
    <mergeCell ref="AB211:AB212"/>
    <mergeCell ref="AB213:AB214"/>
    <mergeCell ref="AB215:AB216"/>
    <mergeCell ref="AB217:AB218"/>
    <mergeCell ref="AB219:AB220"/>
    <mergeCell ref="AB221:AB222"/>
    <mergeCell ref="AB223:AB224"/>
    <mergeCell ref="AB225:AB226"/>
    <mergeCell ref="AB227:AB228"/>
    <mergeCell ref="AB229:AB230"/>
    <mergeCell ref="AB231:AB232"/>
    <mergeCell ref="AB233:AB234"/>
    <mergeCell ref="AB235:AB236"/>
    <mergeCell ref="AB237:AB238"/>
    <mergeCell ref="AB239:AB240"/>
    <mergeCell ref="AB241:AB242"/>
    <mergeCell ref="AB243:AB244"/>
    <mergeCell ref="AB245:AB246"/>
    <mergeCell ref="AB247:AB248"/>
    <mergeCell ref="AB249:AB250"/>
    <mergeCell ref="AB251:AB252"/>
    <mergeCell ref="AB253:AB254"/>
    <mergeCell ref="AB255:AB256"/>
    <mergeCell ref="AB257:AB258"/>
    <mergeCell ref="AB259:AB260"/>
    <mergeCell ref="AB261:AB262"/>
    <mergeCell ref="AB263:AB264"/>
    <mergeCell ref="AB265:AB266"/>
    <mergeCell ref="AB267:AB268"/>
    <mergeCell ref="AB269:AB270"/>
    <mergeCell ref="AB271:AB272"/>
    <mergeCell ref="AB273:AB274"/>
    <mergeCell ref="AB275:AB276"/>
    <mergeCell ref="AB277:AB278"/>
    <mergeCell ref="AB279:AB280"/>
    <mergeCell ref="AB281:AB282"/>
    <mergeCell ref="AB283:AB284"/>
    <mergeCell ref="AB285:AB286"/>
    <mergeCell ref="AB287:AB288"/>
    <mergeCell ref="AB289:AB290"/>
    <mergeCell ref="AB291:AB292"/>
    <mergeCell ref="AB293:AB294"/>
    <mergeCell ref="AB295:AB296"/>
    <mergeCell ref="AB297:AB298"/>
    <mergeCell ref="AB299:AB300"/>
    <mergeCell ref="AB301:AB302"/>
    <mergeCell ref="AB303:AB304"/>
    <mergeCell ref="AB305:AB306"/>
    <mergeCell ref="AB307:AB308"/>
    <mergeCell ref="AB309:AB310"/>
    <mergeCell ref="AB311:AB312"/>
    <mergeCell ref="AB313:AB314"/>
    <mergeCell ref="AB315:AB316"/>
    <mergeCell ref="AB317:AB318"/>
    <mergeCell ref="AB319:AB320"/>
    <mergeCell ref="AB321:AB322"/>
    <mergeCell ref="AB323:AB324"/>
    <mergeCell ref="AB325:AB326"/>
    <mergeCell ref="AB327:AB328"/>
    <mergeCell ref="AB329:AB330"/>
    <mergeCell ref="AB331:AB332"/>
    <mergeCell ref="AB333:AB334"/>
    <mergeCell ref="AB335:AB336"/>
    <mergeCell ref="AB359:AB360"/>
    <mergeCell ref="AB361:AB362"/>
    <mergeCell ref="AB363:AB364"/>
    <mergeCell ref="AB365:AB366"/>
    <mergeCell ref="AB367:AB368"/>
    <mergeCell ref="AB369:AB370"/>
    <mergeCell ref="AB371:AB372"/>
    <mergeCell ref="AB337:AB338"/>
    <mergeCell ref="AB339:AB340"/>
    <mergeCell ref="AB341:AB342"/>
    <mergeCell ref="AB343:AB344"/>
    <mergeCell ref="AB345:AB346"/>
    <mergeCell ref="AB347:AB348"/>
    <mergeCell ref="AB349:AB350"/>
    <mergeCell ref="AB351:AB352"/>
    <mergeCell ref="AB353:AB354"/>
    <mergeCell ref="AB373:AB374"/>
    <mergeCell ref="AC10:AC11"/>
    <mergeCell ref="AC12:AC13"/>
    <mergeCell ref="AC14:AC15"/>
    <mergeCell ref="AC16:AC17"/>
    <mergeCell ref="AC18:AC19"/>
    <mergeCell ref="AC23:AC24"/>
    <mergeCell ref="AC25:AC26"/>
    <mergeCell ref="AC27:AC28"/>
    <mergeCell ref="AC29:AC30"/>
    <mergeCell ref="AC31:AC32"/>
    <mergeCell ref="AC33:AC34"/>
    <mergeCell ref="AC36:AC37"/>
    <mergeCell ref="AC38:AC39"/>
    <mergeCell ref="AC40:AC41"/>
    <mergeCell ref="AC44:AC45"/>
    <mergeCell ref="AC47:AC48"/>
    <mergeCell ref="AC49:AC50"/>
    <mergeCell ref="AC51:AC52"/>
    <mergeCell ref="AC53:AC54"/>
    <mergeCell ref="AC55:AC56"/>
    <mergeCell ref="AC57:AC58"/>
    <mergeCell ref="AB355:AB356"/>
    <mergeCell ref="AB357:AB358"/>
    <mergeCell ref="AC59:AC60"/>
    <mergeCell ref="AC61:AC62"/>
    <mergeCell ref="AC63:AC64"/>
    <mergeCell ref="AC65:AC66"/>
    <mergeCell ref="AC67:AC68"/>
    <mergeCell ref="AC69:AC70"/>
    <mergeCell ref="AC75:AC76"/>
    <mergeCell ref="AC77:AC78"/>
    <mergeCell ref="AC79:AC80"/>
    <mergeCell ref="AC81:AC82"/>
    <mergeCell ref="AC83:AC84"/>
    <mergeCell ref="AC85:AC86"/>
    <mergeCell ref="AC87:AC88"/>
    <mergeCell ref="AC89:AC90"/>
    <mergeCell ref="AC91:AC92"/>
    <mergeCell ref="AC93:AC94"/>
    <mergeCell ref="AC95:AC96"/>
    <mergeCell ref="AC97:AC98"/>
    <mergeCell ref="AC99:AC100"/>
    <mergeCell ref="AC101:AC102"/>
    <mergeCell ref="AC103:AC104"/>
    <mergeCell ref="AC105:AC106"/>
    <mergeCell ref="AC107:AC108"/>
    <mergeCell ref="AC109:AC110"/>
    <mergeCell ref="AC111:AC112"/>
    <mergeCell ref="AC113:AC114"/>
    <mergeCell ref="AC115:AC116"/>
    <mergeCell ref="AC117:AC118"/>
    <mergeCell ref="AC119:AC120"/>
    <mergeCell ref="AC121:AC122"/>
    <mergeCell ref="AC123:AC124"/>
    <mergeCell ref="AC125:AC126"/>
    <mergeCell ref="AC127:AC128"/>
    <mergeCell ref="AC129:AC130"/>
    <mergeCell ref="AC131:AC132"/>
    <mergeCell ref="AC133:AC134"/>
    <mergeCell ref="AC135:AC136"/>
    <mergeCell ref="AC137:AC138"/>
    <mergeCell ref="AC139:AC140"/>
    <mergeCell ref="AC141:AC142"/>
    <mergeCell ref="AC143:AC144"/>
    <mergeCell ref="AC145:AC146"/>
    <mergeCell ref="AC147:AC148"/>
    <mergeCell ref="AC149:AC150"/>
    <mergeCell ref="AC153:AC154"/>
    <mergeCell ref="AC155:AC156"/>
    <mergeCell ref="AC157:AC158"/>
    <mergeCell ref="AC159:AC160"/>
    <mergeCell ref="AC161:AC162"/>
    <mergeCell ref="AC163:AC164"/>
    <mergeCell ref="AC165:AC166"/>
    <mergeCell ref="AC167:AC168"/>
    <mergeCell ref="AC169:AC170"/>
    <mergeCell ref="AC171:AC172"/>
    <mergeCell ref="AC173:AC174"/>
    <mergeCell ref="AC175:AC176"/>
    <mergeCell ref="AC177:AC178"/>
    <mergeCell ref="AC179:AC180"/>
    <mergeCell ref="AC181:AC182"/>
    <mergeCell ref="AC183:AC184"/>
    <mergeCell ref="AC185:AC186"/>
    <mergeCell ref="AC187:AC188"/>
    <mergeCell ref="AC189:AC190"/>
    <mergeCell ref="AC191:AC192"/>
    <mergeCell ref="AC193:AC194"/>
    <mergeCell ref="AC195:AC196"/>
    <mergeCell ref="AC197:AC198"/>
    <mergeCell ref="AC199:AC200"/>
    <mergeCell ref="AC201:AC202"/>
    <mergeCell ref="AC203:AC204"/>
    <mergeCell ref="AC205:AC206"/>
    <mergeCell ref="AC207:AC208"/>
    <mergeCell ref="AC209:AC210"/>
    <mergeCell ref="AC211:AC212"/>
    <mergeCell ref="AC213:AC214"/>
    <mergeCell ref="AC215:AC216"/>
    <mergeCell ref="AC217:AC218"/>
    <mergeCell ref="AC219:AC220"/>
    <mergeCell ref="AC221:AC222"/>
    <mergeCell ref="AC223:AC224"/>
    <mergeCell ref="AC225:AC226"/>
    <mergeCell ref="AC227:AC228"/>
    <mergeCell ref="AC229:AC230"/>
    <mergeCell ref="AC231:AC232"/>
    <mergeCell ref="AC233:AC234"/>
    <mergeCell ref="AC235:AC236"/>
    <mergeCell ref="AC237:AC238"/>
    <mergeCell ref="AC239:AC240"/>
    <mergeCell ref="AC241:AC242"/>
    <mergeCell ref="AC243:AC244"/>
    <mergeCell ref="AC245:AC246"/>
    <mergeCell ref="AC247:AC248"/>
    <mergeCell ref="AC249:AC250"/>
    <mergeCell ref="AC251:AC252"/>
    <mergeCell ref="AC253:AC254"/>
    <mergeCell ref="AC255:AC256"/>
    <mergeCell ref="AC257:AC258"/>
    <mergeCell ref="AC259:AC260"/>
    <mergeCell ref="AC261:AC262"/>
    <mergeCell ref="AC263:AC264"/>
    <mergeCell ref="AC265:AC266"/>
    <mergeCell ref="AC267:AC268"/>
    <mergeCell ref="AC269:AC270"/>
    <mergeCell ref="AC271:AC272"/>
    <mergeCell ref="AC273:AC274"/>
    <mergeCell ref="AC275:AC276"/>
    <mergeCell ref="AC277:AC278"/>
    <mergeCell ref="AC279:AC280"/>
    <mergeCell ref="AC281:AC282"/>
    <mergeCell ref="AC283:AC284"/>
    <mergeCell ref="AC285:AC286"/>
    <mergeCell ref="AC287:AC288"/>
    <mergeCell ref="AC289:AC290"/>
    <mergeCell ref="AC291:AC292"/>
    <mergeCell ref="AC293:AC294"/>
    <mergeCell ref="AC295:AC296"/>
    <mergeCell ref="AC297:AC298"/>
    <mergeCell ref="AC323:AC324"/>
    <mergeCell ref="AC325:AC326"/>
    <mergeCell ref="AC327:AC328"/>
    <mergeCell ref="AC329:AC330"/>
    <mergeCell ref="AC331:AC332"/>
    <mergeCell ref="AC333:AC334"/>
    <mergeCell ref="AC299:AC300"/>
    <mergeCell ref="AC301:AC302"/>
    <mergeCell ref="AC303:AC304"/>
    <mergeCell ref="AC305:AC306"/>
    <mergeCell ref="AC307:AC308"/>
    <mergeCell ref="AC309:AC310"/>
    <mergeCell ref="AC311:AC312"/>
    <mergeCell ref="AC313:AC314"/>
    <mergeCell ref="AC315:AC316"/>
    <mergeCell ref="B4:AA4"/>
    <mergeCell ref="AC371:AC372"/>
    <mergeCell ref="AC373:AC374"/>
    <mergeCell ref="AC353:AC354"/>
    <mergeCell ref="AC355:AC356"/>
    <mergeCell ref="AC357:AC358"/>
    <mergeCell ref="AC359:AC360"/>
    <mergeCell ref="AC361:AC362"/>
    <mergeCell ref="AC363:AC364"/>
    <mergeCell ref="AC365:AC366"/>
    <mergeCell ref="AC367:AC368"/>
    <mergeCell ref="AC369:AC370"/>
    <mergeCell ref="AC335:AC336"/>
    <mergeCell ref="AC337:AC338"/>
    <mergeCell ref="AC339:AC340"/>
    <mergeCell ref="AC341:AC342"/>
    <mergeCell ref="AC343:AC344"/>
    <mergeCell ref="AC345:AC346"/>
    <mergeCell ref="AC347:AC348"/>
    <mergeCell ref="AC349:AC350"/>
    <mergeCell ref="AC351:AC352"/>
    <mergeCell ref="AC317:AC318"/>
    <mergeCell ref="AC319:AC320"/>
    <mergeCell ref="AC321:AC322"/>
    <mergeCell ref="B375:B376"/>
    <mergeCell ref="C375:C376"/>
    <mergeCell ref="AA375:AA376"/>
    <mergeCell ref="AB375:AB376"/>
    <mergeCell ref="AC375:AC376"/>
    <mergeCell ref="B377:B378"/>
    <mergeCell ref="C377:C378"/>
    <mergeCell ref="AA377:AA378"/>
    <mergeCell ref="AB377:AB378"/>
    <mergeCell ref="AC377:AC378"/>
    <mergeCell ref="B379:B380"/>
    <mergeCell ref="C379:C380"/>
    <mergeCell ref="AA379:AA380"/>
    <mergeCell ref="AB379:AB380"/>
    <mergeCell ref="AC379:AC380"/>
    <mergeCell ref="B381:B382"/>
    <mergeCell ref="C381:C382"/>
    <mergeCell ref="AA381:AA382"/>
    <mergeCell ref="AB381:AB382"/>
    <mergeCell ref="AC381:AC382"/>
    <mergeCell ref="B383:B384"/>
    <mergeCell ref="C383:C384"/>
    <mergeCell ref="AA383:AA384"/>
    <mergeCell ref="AB383:AB384"/>
    <mergeCell ref="AC383:AC384"/>
    <mergeCell ref="B385:B386"/>
    <mergeCell ref="C385:C386"/>
    <mergeCell ref="AA385:AA386"/>
    <mergeCell ref="AB385:AB386"/>
    <mergeCell ref="AC385:AC386"/>
    <mergeCell ref="B387:B388"/>
    <mergeCell ref="C387:C388"/>
    <mergeCell ref="AA387:AA388"/>
    <mergeCell ref="AB387:AB388"/>
    <mergeCell ref="AC387:AC388"/>
    <mergeCell ref="B389:B390"/>
    <mergeCell ref="C389:C390"/>
    <mergeCell ref="AA389:AA390"/>
    <mergeCell ref="AB389:AB390"/>
    <mergeCell ref="AC389:AC390"/>
    <mergeCell ref="B391:B392"/>
    <mergeCell ref="C391:C392"/>
    <mergeCell ref="AA391:AA392"/>
    <mergeCell ref="AB391:AB392"/>
    <mergeCell ref="AC391:AC392"/>
    <mergeCell ref="B393:B394"/>
    <mergeCell ref="C393:C394"/>
    <mergeCell ref="AA393:AA394"/>
    <mergeCell ref="AB393:AB394"/>
    <mergeCell ref="AC393:AC394"/>
    <mergeCell ref="B395:B396"/>
    <mergeCell ref="C395:C396"/>
    <mergeCell ref="AA395:AA396"/>
    <mergeCell ref="AB395:AB396"/>
    <mergeCell ref="AC395:AC396"/>
    <mergeCell ref="B397:B398"/>
    <mergeCell ref="C397:C398"/>
    <mergeCell ref="AA397:AA398"/>
    <mergeCell ref="AB397:AB398"/>
    <mergeCell ref="AC397:AC398"/>
    <mergeCell ref="B399:B400"/>
    <mergeCell ref="C399:C400"/>
    <mergeCell ref="AA399:AA400"/>
    <mergeCell ref="AB399:AB400"/>
    <mergeCell ref="AC399:AC400"/>
    <mergeCell ref="B401:B402"/>
    <mergeCell ref="C401:C402"/>
    <mergeCell ref="AA401:AA402"/>
    <mergeCell ref="AB401:AB402"/>
    <mergeCell ref="AC401:AC402"/>
    <mergeCell ref="B403:B404"/>
    <mergeCell ref="C403:C404"/>
    <mergeCell ref="AA403:AA404"/>
    <mergeCell ref="AB403:AB404"/>
    <mergeCell ref="AC403:AC404"/>
    <mergeCell ref="B405:B406"/>
    <mergeCell ref="C405:C406"/>
    <mergeCell ref="AA405:AA406"/>
    <mergeCell ref="AB405:AB406"/>
    <mergeCell ref="AC405:AC406"/>
    <mergeCell ref="C413:C414"/>
    <mergeCell ref="AA413:AA414"/>
    <mergeCell ref="AB413:AB414"/>
    <mergeCell ref="AC413:AC414"/>
    <mergeCell ref="B407:B408"/>
    <mergeCell ref="C407:C408"/>
    <mergeCell ref="AA407:AA408"/>
    <mergeCell ref="AB407:AB408"/>
    <mergeCell ref="AC407:AC408"/>
    <mergeCell ref="B409:B410"/>
    <mergeCell ref="C409:C410"/>
    <mergeCell ref="AA409:AA410"/>
    <mergeCell ref="AB409:AB410"/>
    <mergeCell ref="AC409:AC410"/>
    <mergeCell ref="W3:AA3"/>
    <mergeCell ref="W2:AA2"/>
    <mergeCell ref="C423:D423"/>
    <mergeCell ref="B419:B420"/>
    <mergeCell ref="C419:C420"/>
    <mergeCell ref="AA419:AA420"/>
    <mergeCell ref="AB419:AB420"/>
    <mergeCell ref="AC419:AC420"/>
    <mergeCell ref="B415:B416"/>
    <mergeCell ref="C415:C416"/>
    <mergeCell ref="AA415:AA416"/>
    <mergeCell ref="AB415:AB416"/>
    <mergeCell ref="AC415:AC416"/>
    <mergeCell ref="B417:B418"/>
    <mergeCell ref="C417:C418"/>
    <mergeCell ref="AA417:AA418"/>
    <mergeCell ref="AB417:AB418"/>
    <mergeCell ref="AC417:AC418"/>
    <mergeCell ref="B411:B412"/>
    <mergeCell ref="C411:C412"/>
    <mergeCell ref="AA411:AA412"/>
    <mergeCell ref="AB411:AB412"/>
    <mergeCell ref="AC411:AC412"/>
    <mergeCell ref="B413:B414"/>
  </mergeCells>
  <pageMargins left="0.39370078740157483" right="0.39370078740157483" top="1.1811023622047245" bottom="0.59055118110236227" header="0.19685039370078741" footer="0.19685039370078741"/>
  <pageSetup paperSize="8" scale="35" fitToHeight="0" orientation="landscape" r:id="rId1"/>
  <headerFooter differentFirst="1">
    <oddHeader xml:space="preserve">&amp;R
&amp;"Times New Roman,обычный"&amp;32 
</oddHeader>
  </headerFooter>
  <rowBreaks count="26" manualBreakCount="26">
    <brk id="19" min="1" max="26" man="1"/>
    <brk id="35" min="1" max="26" man="1"/>
    <brk id="50" min="1" max="26" man="1"/>
    <brk id="66" min="1" max="26" man="1"/>
    <brk id="82" min="1" max="26" man="1"/>
    <brk id="98" min="1" max="26" man="1"/>
    <brk id="114" min="1" max="26" man="1"/>
    <brk id="130" min="1" max="26" man="1"/>
    <brk id="146" min="1" max="26" man="1"/>
    <brk id="160" min="1" max="26" man="1"/>
    <brk id="176" min="1" max="26" man="1"/>
    <brk id="192" min="1" max="26" man="1"/>
    <brk id="208" min="1" max="26" man="1"/>
    <brk id="224" min="1" max="26" man="1"/>
    <brk id="240" min="1" max="26" man="1"/>
    <brk id="256" min="1" max="26" man="1"/>
    <brk id="272" min="1" max="26" man="1"/>
    <brk id="288" min="1" max="26" man="1"/>
    <brk id="304" min="1" max="26" man="1"/>
    <brk id="320" min="1" max="26" man="1"/>
    <brk id="334" min="1" max="26" man="1"/>
    <brk id="350" min="1" max="26" man="1"/>
    <brk id="363" min="1" max="26" man="1"/>
    <brk id="376" min="1" max="26" man="1"/>
    <brk id="392" min="1" max="26" man="1"/>
    <brk id="408" min="1" max="26" man="1"/>
  </rowBreaks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Наталья Морген</cp:lastModifiedBy>
  <cp:lastPrinted>2025-12-19T03:06:54Z</cp:lastPrinted>
  <dcterms:modified xsi:type="dcterms:W3CDTF">2025-12-30T03:19:50Z</dcterms:modified>
</cp:coreProperties>
</file>